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0730" windowHeight="11340" activeTab="1"/>
  </bookViews>
  <sheets>
    <sheet name="FP-IND002" sheetId="1" r:id="rId1"/>
    <sheet name="III trimestre PRE 2018" sheetId="2" r:id="rId2"/>
    <sheet name="indicadores mensuales" sheetId="3" r:id="rId3"/>
    <sheet name="Hoja1" sheetId="4" r:id="rId4"/>
  </sheets>
  <definedNames>
    <definedName name="_xlnm.Print_Area" localSheetId="0">'FP-IND002'!$A$1:$BA$77</definedName>
    <definedName name="_xlnm.Print_Area" localSheetId="1">'III trimestre PRE 2018'!$A$1:$BA$74</definedName>
    <definedName name="_xlnm.Print_Titles" localSheetId="0">'FP-IND002'!$1:$5</definedName>
  </definedNames>
  <calcPr fullCalcOnLoad="1"/>
</workbook>
</file>

<file path=xl/sharedStrings.xml><?xml version="1.0" encoding="utf-8"?>
<sst xmlns="http://schemas.openxmlformats.org/spreadsheetml/2006/main" count="339" uniqueCount="123">
  <si>
    <t>ELABORADO POR:</t>
  </si>
  <si>
    <t>Versión</t>
  </si>
  <si>
    <t>Código:</t>
  </si>
  <si>
    <t>Fecha:</t>
  </si>
  <si>
    <t>Versión:</t>
  </si>
  <si>
    <t>Página:</t>
  </si>
  <si>
    <t>Fecha</t>
  </si>
  <si>
    <t>dd/mm/aaaa</t>
  </si>
  <si>
    <t>1. FICHA TÉCNICA DEL INDICADOR</t>
  </si>
  <si>
    <t>Eficacia</t>
  </si>
  <si>
    <t>Efectividad</t>
  </si>
  <si>
    <t>Proceso del Indicador</t>
  </si>
  <si>
    <t>Nombre del Indicador</t>
  </si>
  <si>
    <t>Código del Indicador</t>
  </si>
  <si>
    <t>objetivo del Indicador</t>
  </si>
  <si>
    <t>Objetivo estratégico al que le aplica</t>
  </si>
  <si>
    <t>Objetivo del SIG al que aplica</t>
  </si>
  <si>
    <t>2. SEGUIMIENTO DEL INDICADOR</t>
  </si>
  <si>
    <t>PERIODO</t>
  </si>
  <si>
    <t>MEDICIÓN PROMEDIO</t>
  </si>
  <si>
    <t>Definición de las Variables del Indicador</t>
  </si>
  <si>
    <t>Formula del Indicador</t>
  </si>
  <si>
    <t>Responsables del indicador</t>
  </si>
  <si>
    <t xml:space="preserve">Medición </t>
  </si>
  <si>
    <t>Analisis</t>
  </si>
  <si>
    <t>Rangos del Indicador</t>
  </si>
  <si>
    <t>Inaceptable</t>
  </si>
  <si>
    <t>Aceptable</t>
  </si>
  <si>
    <t>Satisfactorio</t>
  </si>
  <si>
    <t>Tipo de indicador:</t>
  </si>
  <si>
    <t>Fuente de los datos de las variables</t>
  </si>
  <si>
    <t>Meta Esperada</t>
  </si>
  <si>
    <t>Unidad de Medida</t>
  </si>
  <si>
    <t>Periodicidad de medición</t>
  </si>
  <si>
    <t>Variable 1</t>
  </si>
  <si>
    <t>Variable 2</t>
  </si>
  <si>
    <t>Variable 3</t>
  </si>
  <si>
    <t>Variable 4</t>
  </si>
  <si>
    <t>Resultado</t>
  </si>
  <si>
    <t>% Ejecutado</t>
  </si>
  <si>
    <t>Fecha de corte</t>
  </si>
  <si>
    <t>Fecha Reporte</t>
  </si>
  <si>
    <t>2.1 Datos de medición</t>
  </si>
  <si>
    <t>2.2 Grafica de Tendencia</t>
  </si>
  <si>
    <t>2.3 Analisis de los Resultados del Indicador</t>
  </si>
  <si>
    <t>REQUIERE ADELANTAR ACCIONES</t>
  </si>
  <si>
    <t>SI</t>
  </si>
  <si>
    <t>NO</t>
  </si>
  <si>
    <t>Descripción del analisis</t>
  </si>
  <si>
    <t>HOJA DE VIDA DE INDICADORES</t>
  </si>
  <si>
    <t>Proceso de Direccionamiento Estratégico</t>
  </si>
  <si>
    <t>FT-DE-DAIG-01</t>
  </si>
  <si>
    <t>Formulación de Proyectos</t>
  </si>
  <si>
    <t>Eficiencia</t>
  </si>
  <si>
    <t>Formular proyectos de desarrollo y renovación urbana, de acuerdo con las necesidades y áreas de oportunidad identificadas en las líneas de acción de la empresa, a través de los instrumentos de gestión establecidos en la ley.</t>
  </si>
  <si>
    <t xml:space="preserve">Establecer acciones, políticas, métodos, procedimientos y mecanismos de prevención, control, evaluación y mejoramiento continuo, que permitan la autoprotección necesaria para garantizar una función administrativa pública transparente y eficiente; actuando bajo el cumplimiento de las leyes y normas que rigen la gestión administrativa, para cumplir con los objetivos estratégicos de la empresa.  </t>
  </si>
  <si>
    <t>&lt;80%</t>
  </si>
  <si>
    <t>&gt;90%</t>
  </si>
  <si>
    <t>&gt;80% y &lt;90%</t>
  </si>
  <si>
    <t>Trimestral</t>
  </si>
  <si>
    <t>X</t>
  </si>
  <si>
    <t>Gerente de Estructuración de Proyectos</t>
  </si>
  <si>
    <t>Contratista SIG de la Subgerencia de Gestión Urbana</t>
  </si>
  <si>
    <t>APROBADO POR:</t>
  </si>
  <si>
    <t>REVISADO POR:</t>
  </si>
  <si>
    <r>
      <t xml:space="preserve">DIANA PATRICIA COVALEDA SALAS
</t>
    </r>
    <r>
      <rPr>
        <sz val="9"/>
        <rFont val="Arial"/>
        <family val="2"/>
      </rPr>
      <t>Subgerente de Gestión Urbana</t>
    </r>
  </si>
  <si>
    <r>
      <t xml:space="preserve">PAOLA TATIANA SANDOVAL ALVARO
</t>
    </r>
    <r>
      <rPr>
        <sz val="9"/>
        <rFont val="Arial"/>
        <family val="2"/>
      </rPr>
      <t>Contratista SIG - SGU</t>
    </r>
  </si>
  <si>
    <t>FP-IND002</t>
  </si>
  <si>
    <t>Oportunidad en la evaluación de proyectos a partir de estudios preliminares</t>
  </si>
  <si>
    <r>
      <rPr>
        <b/>
        <sz val="10"/>
        <rFont val="Arial"/>
        <family val="2"/>
      </rPr>
      <t>V1.</t>
    </r>
    <r>
      <rPr>
        <sz val="10"/>
        <rFont val="Arial"/>
        <family val="2"/>
      </rPr>
      <t xml:space="preserve"> Número de proyectos evaluados a partir de los estudios preliminares normativos, modelaciones urbanisticas y evaluación economica</t>
    </r>
  </si>
  <si>
    <r>
      <rPr>
        <b/>
        <sz val="10"/>
        <rFont val="Arial"/>
        <family val="2"/>
      </rPr>
      <t>V2.</t>
    </r>
    <r>
      <rPr>
        <sz val="10"/>
        <rFont val="Arial"/>
        <family val="2"/>
      </rPr>
      <t xml:space="preserve"> Número total de los proyectos  identificados para evaluación de los estudios preliminares en el periodo.</t>
    </r>
  </si>
  <si>
    <t>Establecer el nivel de cumplimiento en la realización de la evaluación de los proyectos identificados a partir de los estudios preliminares normativos, modelaciones urbanisticas y evaluación economica</t>
  </si>
  <si>
    <r>
      <t xml:space="preserve">WALDO YECID ORTIZ ROMERO
</t>
    </r>
    <r>
      <rPr>
        <sz val="9"/>
        <rFont val="Arial"/>
        <family val="2"/>
      </rPr>
      <t>Gerente de Estructuración de Proyectos</t>
    </r>
  </si>
  <si>
    <t>Porcentaje</t>
  </si>
  <si>
    <t>= (V1 / V2)*100%</t>
  </si>
  <si>
    <t>Avance obtenido a partir del seguimiento a la formulación de proyectos de renovación y desarrollo urbano, acorde con lo descrito en el ciclo de estructuración de proyectos y al cronograma establecido para cada proyecto identificado</t>
  </si>
  <si>
    <t>Trimestre I 2018</t>
  </si>
  <si>
    <t>CAD</t>
  </si>
  <si>
    <t>SB</t>
  </si>
  <si>
    <t xml:space="preserve">EL EDEN </t>
  </si>
  <si>
    <t>ESTACION</t>
  </si>
  <si>
    <t>ALAMEDA</t>
  </si>
  <si>
    <t>TOTAL</t>
  </si>
  <si>
    <t xml:space="preserve">PROYECTO </t>
  </si>
  <si>
    <t>MARZO 30 DE 2018</t>
  </si>
  <si>
    <t>VOTO NACIONAL</t>
  </si>
  <si>
    <t>BRISAS-PORVENIR</t>
  </si>
  <si>
    <t>CORTE -ABRIL 30 DE 2018</t>
  </si>
  <si>
    <t>SAN BERNARDO</t>
  </si>
  <si>
    <t>UG2 TRES QUEBRADAS</t>
  </si>
  <si>
    <t>ESTACION CENTRAL</t>
  </si>
  <si>
    <t>CORTE - MAYO 30 DE 2018</t>
  </si>
  <si>
    <t>CORTE - JUNIO 30 DE 2018</t>
  </si>
  <si>
    <t>Trimestre II 2018</t>
  </si>
  <si>
    <t>TATIANA VALENCIA SALAZAR 
Subgerente de Gestión Urbana</t>
  </si>
  <si>
    <t>EJECUTADO</t>
  </si>
  <si>
    <t>POR EJECUTAR</t>
  </si>
  <si>
    <t>PEMP - HSJD</t>
  </si>
  <si>
    <t>CORTE - JULIO 30 DE 2018</t>
  </si>
  <si>
    <t>Trimestre III 2018</t>
  </si>
  <si>
    <t>CORTE - AGOSTO 30 DE 2018</t>
  </si>
  <si>
    <t>Contratista SIG - SGU</t>
  </si>
  <si>
    <t>META</t>
  </si>
  <si>
    <t>AVANCE</t>
  </si>
  <si>
    <t>AVANCES PROYECTOS AGOSTO</t>
  </si>
  <si>
    <t>AVANCES PROYECTOS SEPTIEMBRE</t>
  </si>
  <si>
    <t>FEB.</t>
  </si>
  <si>
    <t xml:space="preserve">ENE </t>
  </si>
  <si>
    <t>MAR</t>
  </si>
  <si>
    <t>ABR</t>
  </si>
  <si>
    <t>MAY</t>
  </si>
  <si>
    <t>JUN</t>
  </si>
  <si>
    <t>JUL</t>
  </si>
  <si>
    <t>AGO</t>
  </si>
  <si>
    <t>SEPT</t>
  </si>
  <si>
    <t>CORTE - SEPTIEMB 30 DE 2018</t>
  </si>
  <si>
    <t>OCT</t>
  </si>
  <si>
    <t>AVANCES PROYECTOS OCTUBRE</t>
  </si>
  <si>
    <t>EC</t>
  </si>
  <si>
    <t>ALAM</t>
  </si>
  <si>
    <t>Trimestre IV 2018</t>
  </si>
  <si>
    <r>
      <t xml:space="preserve">Para las metas 2018 se tiene programado la radicación ante la SDP - Secretaria Distrital de Planeación de (3) proyectos de formulación que iniciaron el proceso el año pasado, no obstante  no se radicaron en el 2017 mientras se culminaban actividades pendientes.
 </t>
    </r>
    <r>
      <rPr>
        <b/>
        <u val="single"/>
        <sz val="11"/>
        <color indexed="8"/>
        <rFont val="Calibri"/>
        <family val="2"/>
      </rPr>
      <t>Proyectos :  2017-2018</t>
    </r>
    <r>
      <rPr>
        <b/>
        <sz val="11"/>
        <color indexed="8"/>
        <rFont val="Calibri"/>
        <family val="2"/>
      </rPr>
      <t xml:space="preserve">                                                                  2017        2018 III       avance</t>
    </r>
    <r>
      <rPr>
        <sz val="11"/>
        <color theme="1"/>
        <rFont val="Calibri"/>
        <family val="2"/>
      </rPr>
      <t xml:space="preserve">
1. Modificación del Plan Parcial El Edén - El descanso :   85.2  %=  0.86           0.008
2.  Plan Parcial San Bernardo:                                                     86.10%=  1                 0.14(Radicado abril6)
3.  Plan Parcial Voto Nacional:                                                   88%           0.88           0.12(radicado abril13)       
                                                             </t>
    </r>
    <r>
      <rPr>
        <b/>
        <sz val="11"/>
        <color indexed="8"/>
        <rFont val="Calibri"/>
        <family val="2"/>
      </rPr>
      <t xml:space="preserve">              TOTAL                                                       </t>
    </r>
    <r>
      <rPr>
        <b/>
        <sz val="11"/>
        <color indexed="10"/>
        <rFont val="Calibri"/>
        <family val="2"/>
      </rPr>
      <t xml:space="preserve">        0.268</t>
    </r>
    <r>
      <rPr>
        <b/>
        <sz val="11"/>
        <color indexed="10"/>
        <rFont val="Calibri"/>
        <family val="2"/>
      </rPr>
      <t xml:space="preserve">
</t>
    </r>
    <r>
      <rPr>
        <b/>
        <sz val="11"/>
        <rFont val="Calibri"/>
        <family val="2"/>
      </rPr>
      <t>*A pesar que el  Plan Parcial El edén el descanso, no muestra avance cuantitativo se han realizado  ajustes y modificaciones al DTS y esta pendiente la radicación del Plan parcial 
ante la SDP.</t>
    </r>
    <r>
      <rPr>
        <sz val="11"/>
        <color theme="1"/>
        <rFont val="Calibri"/>
        <family val="2"/>
      </rPr>
      <t xml:space="preserve">
y igualmente para el 2018 se programó la formulación y la radicación de (4) proyectos ante la SDP - Secretaria Distrital de Planeación que presentan el siguiente avance:
</t>
    </r>
    <r>
      <rPr>
        <b/>
        <u val="single"/>
        <sz val="11"/>
        <color indexed="8"/>
        <rFont val="Calibri"/>
        <family val="2"/>
      </rPr>
      <t>Proyectos 2018</t>
    </r>
    <r>
      <rPr>
        <b/>
        <sz val="11"/>
        <color indexed="8"/>
        <rFont val="Calibri"/>
        <family val="2"/>
      </rPr>
      <t xml:space="preserve">                                                                                Sept.        Sept</t>
    </r>
    <r>
      <rPr>
        <sz val="11"/>
        <color theme="1"/>
        <rFont val="Calibri"/>
        <family val="2"/>
      </rPr>
      <t xml:space="preserve">
4. Nuevo CAD -                                                                                100  %=    1  (Radicado ante SDP en Enero)
5. Plan parcial Estación central -                                          </t>
    </r>
    <r>
      <rPr>
        <sz val="11"/>
        <rFont val="Calibri"/>
        <family val="2"/>
      </rPr>
      <t xml:space="preserve">    </t>
    </r>
    <r>
      <rPr>
        <sz val="11"/>
        <rFont val="Calibri"/>
        <family val="2"/>
      </rPr>
      <t>79.5 %=    0.795</t>
    </r>
    <r>
      <rPr>
        <sz val="11"/>
        <color theme="1"/>
        <rFont val="Calibri"/>
        <family val="2"/>
      </rPr>
      <t xml:space="preserve">
6. Plan parcial Alameda Entreparques                                 </t>
    </r>
    <r>
      <rPr>
        <sz val="11"/>
        <rFont val="Calibri"/>
        <family val="2"/>
      </rPr>
      <t xml:space="preserve"> 73.0</t>
    </r>
    <r>
      <rPr>
        <sz val="11"/>
        <rFont val="Calibri"/>
        <family val="2"/>
      </rPr>
      <t xml:space="preserve"> %=    0.73</t>
    </r>
    <r>
      <rPr>
        <sz val="11"/>
        <color theme="1"/>
        <rFont val="Calibri"/>
        <family val="2"/>
      </rPr>
      <t xml:space="preserve">
7. PEMP - HSJD                                                                                </t>
    </r>
    <r>
      <rPr>
        <sz val="11"/>
        <rFont val="Calibri"/>
        <family val="2"/>
      </rPr>
      <t>6</t>
    </r>
    <r>
      <rPr>
        <sz val="11"/>
        <rFont val="Calibri"/>
        <family val="2"/>
      </rPr>
      <t xml:space="preserve">0     %=    0.60  </t>
    </r>
    <r>
      <rPr>
        <sz val="11"/>
        <color indexed="10"/>
        <rFont val="Calibri"/>
        <family val="2"/>
      </rPr>
      <t xml:space="preserve">  </t>
    </r>
    <r>
      <rPr>
        <sz val="11"/>
        <color theme="1"/>
        <rFont val="Calibri"/>
        <family val="2"/>
      </rPr>
      <t xml:space="preserve"> 
                                                                              </t>
    </r>
    <r>
      <rPr>
        <b/>
        <sz val="11"/>
        <color indexed="8"/>
        <rFont val="Calibri"/>
        <family val="2"/>
      </rPr>
      <t xml:space="preserve">TOTAL  </t>
    </r>
    <r>
      <rPr>
        <sz val="11"/>
        <color theme="1"/>
        <rFont val="Calibri"/>
        <family val="2"/>
      </rPr>
      <t xml:space="preserve">                               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 xml:space="preserve">  3.125
</t>
    </r>
    <r>
      <rPr>
        <b/>
        <sz val="11"/>
        <rFont val="Calibri"/>
        <family val="2"/>
      </rPr>
      <t xml:space="preserve">Total Proyectos 2017-2018 </t>
    </r>
    <r>
      <rPr>
        <b/>
        <sz val="11"/>
        <color indexed="10"/>
        <rFont val="Calibri"/>
        <family val="2"/>
      </rPr>
      <t xml:space="preserve">                                                                       </t>
    </r>
    <r>
      <rPr>
        <b/>
        <sz val="12"/>
        <color indexed="10"/>
        <rFont val="Calibri"/>
        <family val="2"/>
      </rPr>
      <t xml:space="preserve">   3.393</t>
    </r>
    <r>
      <rPr>
        <sz val="11"/>
        <color theme="1"/>
        <rFont val="Calibri"/>
        <family val="2"/>
      </rPr>
      <t xml:space="preserve">
7. Se cambio la meta del proyecto Plan parcial Economía naranja por  PEMP - HSJD</t>
    </r>
  </si>
  <si>
    <t>CORTE - OTUBRE 30 DE 2018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</si>
</sst>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240A]dddd\,\ d\ &quot;de&quot;\ mmmm\ &quot;de&quot;\ yyyy"/>
    <numFmt numFmtId="177" formatCode="[$-240A]d&quot; de &quot;mmmm&quot; de &quot;yyyy;@"/>
    <numFmt numFmtId="178" formatCode="0.0"/>
    <numFmt numFmtId="179" formatCode="0.000000000000000%"/>
    <numFmt numFmtId="180" formatCode="0.0000000000000000%"/>
    <numFmt numFmtId="181" formatCode="0.00000000000000000%"/>
    <numFmt numFmtId="182" formatCode="0.00000000000000%"/>
    <numFmt numFmtId="183" formatCode="0.0000000000000%"/>
    <numFmt numFmtId="184" formatCode="0.000000000000%"/>
    <numFmt numFmtId="185" formatCode="0.00000000000%"/>
    <numFmt numFmtId="186" formatCode="0.0000000000%"/>
    <numFmt numFmtId="187" formatCode="0.000000000%"/>
    <numFmt numFmtId="188" formatCode="0.00000000%"/>
    <numFmt numFmtId="189" formatCode="0.0000000%"/>
    <numFmt numFmtId="190" formatCode="0.000000%"/>
    <numFmt numFmtId="191" formatCode="0.00000%"/>
    <numFmt numFmtId="192" formatCode="0.0000%"/>
    <numFmt numFmtId="193" formatCode="0.000%"/>
    <numFmt numFmtId="194" formatCode="0.0%"/>
    <numFmt numFmtId="195" formatCode="0.000000000000000000%"/>
    <numFmt numFmtId="196" formatCode="mmm\-yyyy"/>
    <numFmt numFmtId="197" formatCode="0.000"/>
    <numFmt numFmtId="198" formatCode="0.0000"/>
    <numFmt numFmtId="199" formatCode="0.00000"/>
    <numFmt numFmtId="200" formatCode="0.000000"/>
    <numFmt numFmtId="201" formatCode="[$-240A]dddd\,\ dd&quot; de &quot;mmmm&quot; de &quot;yyyy"/>
    <numFmt numFmtId="202" formatCode="[$-240A]hh:mm:ss\ AM/PM"/>
    <numFmt numFmtId="203" formatCode="0.000000000"/>
    <numFmt numFmtId="204" formatCode="0.00000000"/>
    <numFmt numFmtId="205" formatCode="0.000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sz val="10"/>
      <color indexed="22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b/>
      <u val="single"/>
      <sz val="11"/>
      <color indexed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55"/>
      <name val="Arial"/>
      <family val="2"/>
    </font>
    <font>
      <b/>
      <sz val="12"/>
      <name val="Calibri"/>
      <family val="2"/>
    </font>
    <font>
      <sz val="11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 tint="-0.1499900072813034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</font>
    <font>
      <b/>
      <u val="single"/>
      <sz val="11"/>
      <color rgb="FFFF00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1"/>
      <color theme="0" tint="-0.3499799966812134"/>
      <name val="Arial"/>
      <family val="2"/>
    </font>
    <font>
      <b/>
      <sz val="10"/>
      <color theme="0" tint="-0.2499700039625167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38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6" fillId="0" borderId="0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left" vertical="center"/>
    </xf>
    <xf numFmtId="0" fontId="67" fillId="0" borderId="0" xfId="0" applyNumberFormat="1" applyFont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67" fillId="0" borderId="0" xfId="0" applyNumberFormat="1" applyFont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7" fillId="0" borderId="13" xfId="0" applyNumberFormat="1" applyFont="1" applyBorder="1" applyAlignment="1">
      <alignment vertical="center"/>
    </xf>
    <xf numFmtId="0" fontId="67" fillId="0" borderId="14" xfId="0" applyNumberFormat="1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97" fontId="0" fillId="0" borderId="0" xfId="0" applyNumberFormat="1" applyAlignment="1">
      <alignment/>
    </xf>
    <xf numFmtId="197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3" borderId="26" xfId="0" applyFill="1" applyBorder="1" applyAlignment="1">
      <alignment/>
    </xf>
    <xf numFmtId="0" fontId="64" fillId="33" borderId="26" xfId="0" applyFont="1" applyFill="1" applyBorder="1" applyAlignment="1">
      <alignment/>
    </xf>
    <xf numFmtId="197" fontId="0" fillId="33" borderId="26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0" fontId="0" fillId="0" borderId="0" xfId="0" applyAlignment="1">
      <alignment vertical="center"/>
    </xf>
    <xf numFmtId="0" fontId="47" fillId="0" borderId="0" xfId="0" applyFont="1" applyAlignment="1">
      <alignment/>
    </xf>
    <xf numFmtId="0" fontId="0" fillId="0" borderId="26" xfId="0" applyBorder="1" applyAlignment="1">
      <alignment/>
    </xf>
    <xf numFmtId="0" fontId="0" fillId="33" borderId="27" xfId="0" applyFill="1" applyBorder="1" applyAlignment="1">
      <alignment horizontal="center"/>
    </xf>
    <xf numFmtId="0" fontId="64" fillId="33" borderId="28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0" xfId="0" applyBorder="1" applyAlignment="1">
      <alignment/>
    </xf>
    <xf numFmtId="0" fontId="50" fillId="34" borderId="29" xfId="0" applyFont="1" applyFill="1" applyBorder="1" applyAlignment="1">
      <alignment horizontal="center" vertical="center"/>
    </xf>
    <xf numFmtId="197" fontId="50" fillId="34" borderId="30" xfId="0" applyNumberFormat="1" applyFont="1" applyFill="1" applyBorder="1" applyAlignment="1">
      <alignment horizontal="center" vertical="center"/>
    </xf>
    <xf numFmtId="0" fontId="50" fillId="34" borderId="30" xfId="0" applyFont="1" applyFill="1" applyBorder="1" applyAlignment="1">
      <alignment horizontal="center" vertical="center"/>
    </xf>
    <xf numFmtId="0" fontId="50" fillId="34" borderId="31" xfId="0" applyFont="1" applyFill="1" applyBorder="1" applyAlignment="1">
      <alignment horizontal="center" vertical="center"/>
    </xf>
    <xf numFmtId="0" fontId="69" fillId="34" borderId="32" xfId="0" applyFont="1" applyFill="1" applyBorder="1" applyAlignment="1">
      <alignment horizontal="left" vertical="center"/>
    </xf>
    <xf numFmtId="0" fontId="64" fillId="33" borderId="33" xfId="0" applyFont="1" applyFill="1" applyBorder="1" applyAlignment="1">
      <alignment horizontal="left"/>
    </xf>
    <xf numFmtId="0" fontId="64" fillId="33" borderId="33" xfId="0" applyFont="1" applyFill="1" applyBorder="1" applyAlignment="1">
      <alignment horizontal="left" vertical="center" wrapText="1"/>
    </xf>
    <xf numFmtId="0" fontId="69" fillId="34" borderId="34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19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4" fillId="33" borderId="35" xfId="0" applyFont="1" applyFill="1" applyBorder="1" applyAlignment="1">
      <alignment/>
    </xf>
    <xf numFmtId="197" fontId="0" fillId="0" borderId="26" xfId="0" applyNumberFormat="1" applyFont="1" applyBorder="1" applyAlignment="1">
      <alignment/>
    </xf>
    <xf numFmtId="0" fontId="0" fillId="33" borderId="26" xfId="0" applyFont="1" applyFill="1" applyBorder="1" applyAlignment="1">
      <alignment/>
    </xf>
    <xf numFmtId="0" fontId="50" fillId="34" borderId="36" xfId="0" applyFont="1" applyFill="1" applyBorder="1" applyAlignment="1">
      <alignment horizontal="center" vertical="center"/>
    </xf>
    <xf numFmtId="0" fontId="50" fillId="34" borderId="32" xfId="0" applyFont="1" applyFill="1" applyBorder="1" applyAlignment="1">
      <alignment horizontal="center" vertical="center" wrapText="1"/>
    </xf>
    <xf numFmtId="0" fontId="50" fillId="34" borderId="34" xfId="0" applyFont="1" applyFill="1" applyBorder="1" applyAlignment="1">
      <alignment horizontal="center" vertical="center"/>
    </xf>
    <xf numFmtId="197" fontId="0" fillId="0" borderId="26" xfId="0" applyNumberFormat="1" applyBorder="1" applyAlignment="1">
      <alignment/>
    </xf>
    <xf numFmtId="0" fontId="0" fillId="0" borderId="26" xfId="0" applyBorder="1" applyAlignment="1">
      <alignment horizontal="right"/>
    </xf>
    <xf numFmtId="0" fontId="0" fillId="33" borderId="35" xfId="0" applyFont="1" applyFill="1" applyBorder="1" applyAlignment="1">
      <alignment/>
    </xf>
    <xf numFmtId="0" fontId="64" fillId="0" borderId="26" xfId="0" applyFont="1" applyBorder="1" applyAlignment="1">
      <alignment/>
    </xf>
    <xf numFmtId="2" fontId="64" fillId="0" borderId="0" xfId="0" applyNumberFormat="1" applyFont="1" applyAlignment="1">
      <alignment/>
    </xf>
    <xf numFmtId="0" fontId="64" fillId="0" borderId="0" xfId="0" applyFont="1" applyAlignment="1">
      <alignment/>
    </xf>
    <xf numFmtId="197" fontId="0" fillId="33" borderId="35" xfId="0" applyNumberFormat="1" applyFont="1" applyFill="1" applyBorder="1" applyAlignment="1">
      <alignment/>
    </xf>
    <xf numFmtId="197" fontId="70" fillId="0" borderId="0" xfId="0" applyNumberFormat="1" applyFont="1" applyFill="1" applyAlignment="1">
      <alignment/>
    </xf>
    <xf numFmtId="0" fontId="60" fillId="0" borderId="0" xfId="0" applyFont="1" applyAlignment="1">
      <alignment/>
    </xf>
    <xf numFmtId="182" fontId="7" fillId="0" borderId="0" xfId="0" applyNumberFormat="1" applyFont="1" applyFill="1" applyAlignment="1">
      <alignment horizontal="center" vertical="center"/>
    </xf>
    <xf numFmtId="0" fontId="64" fillId="0" borderId="37" xfId="0" applyFont="1" applyBorder="1" applyAlignment="1">
      <alignment/>
    </xf>
    <xf numFmtId="0" fontId="50" fillId="34" borderId="38" xfId="0" applyFont="1" applyFill="1" applyBorder="1" applyAlignment="1">
      <alignment horizontal="right" vertical="center"/>
    </xf>
    <xf numFmtId="0" fontId="15" fillId="0" borderId="26" xfId="0" applyFont="1" applyBorder="1" applyAlignment="1">
      <alignment horizontal="right"/>
    </xf>
    <xf numFmtId="0" fontId="15" fillId="0" borderId="26" xfId="0" applyFont="1" applyBorder="1" applyAlignment="1">
      <alignment/>
    </xf>
    <xf numFmtId="0" fontId="64" fillId="33" borderId="39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197" fontId="13" fillId="33" borderId="26" xfId="0" applyNumberFormat="1" applyFont="1" applyFill="1" applyBorder="1" applyAlignment="1">
      <alignment/>
    </xf>
    <xf numFmtId="197" fontId="0" fillId="33" borderId="26" xfId="0" applyNumberFormat="1" applyFont="1" applyFill="1" applyBorder="1" applyAlignment="1">
      <alignment/>
    </xf>
    <xf numFmtId="0" fontId="13" fillId="33" borderId="26" xfId="0" applyFont="1" applyFill="1" applyBorder="1" applyAlignment="1">
      <alignment/>
    </xf>
    <xf numFmtId="2" fontId="13" fillId="33" borderId="26" xfId="0" applyNumberFormat="1" applyFont="1" applyFill="1" applyBorder="1" applyAlignment="1">
      <alignment/>
    </xf>
    <xf numFmtId="197" fontId="15" fillId="0" borderId="26" xfId="0" applyNumberFormat="1" applyFont="1" applyBorder="1" applyAlignment="1">
      <alignment/>
    </xf>
    <xf numFmtId="0" fontId="50" fillId="34" borderId="26" xfId="0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center" vertical="center" wrapText="1"/>
    </xf>
    <xf numFmtId="197" fontId="50" fillId="34" borderId="26" xfId="0" applyNumberFormat="1" applyFont="1" applyFill="1" applyBorder="1" applyAlignment="1">
      <alignment horizontal="center" vertical="center"/>
    </xf>
    <xf numFmtId="0" fontId="50" fillId="34" borderId="26" xfId="0" applyFont="1" applyFill="1" applyBorder="1" applyAlignment="1">
      <alignment horizontal="right" vertical="center"/>
    </xf>
    <xf numFmtId="0" fontId="64" fillId="7" borderId="0" xfId="0" applyFont="1" applyFill="1" applyAlignment="1">
      <alignment/>
    </xf>
    <xf numFmtId="0" fontId="64" fillId="33" borderId="26" xfId="0" applyFont="1" applyFill="1" applyBorder="1" applyAlignment="1">
      <alignment horizontal="left"/>
    </xf>
    <xf numFmtId="2" fontId="0" fillId="33" borderId="26" xfId="0" applyNumberFormat="1" applyFill="1" applyBorder="1" applyAlignment="1">
      <alignment/>
    </xf>
    <xf numFmtId="0" fontId="50" fillId="34" borderId="26" xfId="0" applyFont="1" applyFill="1" applyBorder="1" applyAlignment="1">
      <alignment horizontal="left"/>
    </xf>
    <xf numFmtId="0" fontId="47" fillId="34" borderId="0" xfId="0" applyFont="1" applyFill="1" applyAlignment="1">
      <alignment/>
    </xf>
    <xf numFmtId="0" fontId="50" fillId="34" borderId="26" xfId="0" applyFont="1" applyFill="1" applyBorder="1" applyAlignment="1">
      <alignment horizontal="left" vertical="center"/>
    </xf>
    <xf numFmtId="0" fontId="13" fillId="16" borderId="26" xfId="0" applyFont="1" applyFill="1" applyBorder="1" applyAlignment="1">
      <alignment horizontal="right"/>
    </xf>
    <xf numFmtId="0" fontId="15" fillId="10" borderId="26" xfId="0" applyFont="1" applyFill="1" applyBorder="1" applyAlignment="1">
      <alignment/>
    </xf>
    <xf numFmtId="170" fontId="7" fillId="0" borderId="0" xfId="49" applyNumberFormat="1" applyFont="1" applyFill="1" applyAlignment="1">
      <alignment horizontal="center" vertical="center"/>
    </xf>
    <xf numFmtId="0" fontId="64" fillId="13" borderId="0" xfId="0" applyFont="1" applyFill="1" applyAlignment="1">
      <alignment/>
    </xf>
    <xf numFmtId="2" fontId="64" fillId="13" borderId="0" xfId="0" applyNumberFormat="1" applyFont="1" applyFill="1" applyAlignment="1">
      <alignment/>
    </xf>
    <xf numFmtId="2" fontId="64" fillId="33" borderId="26" xfId="0" applyNumberFormat="1" applyFont="1" applyFill="1" applyBorder="1" applyAlignment="1">
      <alignment/>
    </xf>
    <xf numFmtId="0" fontId="50" fillId="34" borderId="35" xfId="0" applyFont="1" applyFill="1" applyBorder="1" applyAlignment="1">
      <alignment horizontal="center" vertical="center" wrapText="1"/>
    </xf>
    <xf numFmtId="0" fontId="50" fillId="34" borderId="35" xfId="0" applyFont="1" applyFill="1" applyBorder="1" applyAlignment="1">
      <alignment horizontal="right" vertical="center"/>
    </xf>
    <xf numFmtId="0" fontId="64" fillId="16" borderId="40" xfId="0" applyFont="1" applyFill="1" applyBorder="1" applyAlignment="1">
      <alignment horizontal="right" vertical="center" wrapText="1"/>
    </xf>
    <xf numFmtId="0" fontId="64" fillId="33" borderId="0" xfId="0" applyFont="1" applyFill="1" applyAlignment="1">
      <alignment/>
    </xf>
    <xf numFmtId="2" fontId="64" fillId="33" borderId="0" xfId="0" applyNumberFormat="1" applyFont="1" applyFill="1" applyAlignment="1">
      <alignment/>
    </xf>
    <xf numFmtId="0" fontId="64" fillId="10" borderId="27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64" fillId="16" borderId="29" xfId="0" applyFont="1" applyFill="1" applyBorder="1" applyAlignment="1">
      <alignment horizontal="left" vertical="center" wrapText="1"/>
    </xf>
    <xf numFmtId="0" fontId="67" fillId="33" borderId="33" xfId="0" applyFont="1" applyFill="1" applyBorder="1" applyAlignment="1">
      <alignment horizontal="left"/>
    </xf>
    <xf numFmtId="0" fontId="67" fillId="33" borderId="33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center"/>
    </xf>
    <xf numFmtId="197" fontId="15" fillId="33" borderId="26" xfId="0" applyNumberFormat="1" applyFont="1" applyFill="1" applyBorder="1" applyAlignment="1">
      <alignment/>
    </xf>
    <xf numFmtId="0" fontId="15" fillId="33" borderId="26" xfId="0" applyFont="1" applyFill="1" applyBorder="1" applyAlignment="1">
      <alignment/>
    </xf>
    <xf numFmtId="2" fontId="15" fillId="33" borderId="26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0" fontId="71" fillId="34" borderId="26" xfId="0" applyFont="1" applyFill="1" applyBorder="1" applyAlignment="1">
      <alignment horizontal="center" vertical="center" wrapText="1"/>
    </xf>
    <xf numFmtId="0" fontId="71" fillId="34" borderId="26" xfId="0" applyFont="1" applyFill="1" applyBorder="1" applyAlignment="1">
      <alignment horizontal="center" vertical="center"/>
    </xf>
    <xf numFmtId="0" fontId="71" fillId="34" borderId="41" xfId="0" applyFont="1" applyFill="1" applyBorder="1" applyAlignment="1">
      <alignment horizontal="center" vertical="center" wrapText="1"/>
    </xf>
    <xf numFmtId="0" fontId="71" fillId="34" borderId="26" xfId="0" applyFont="1" applyFill="1" applyBorder="1" applyAlignment="1">
      <alignment horizontal="left"/>
    </xf>
    <xf numFmtId="0" fontId="72" fillId="34" borderId="0" xfId="0" applyFont="1" applyFill="1" applyAlignment="1">
      <alignment/>
    </xf>
    <xf numFmtId="0" fontId="64" fillId="16" borderId="27" xfId="0" applyFont="1" applyFill="1" applyBorder="1" applyAlignment="1">
      <alignment/>
    </xf>
    <xf numFmtId="197" fontId="64" fillId="16" borderId="28" xfId="0" applyNumberFormat="1" applyFont="1" applyFill="1" applyBorder="1" applyAlignment="1">
      <alignment/>
    </xf>
    <xf numFmtId="0" fontId="64" fillId="10" borderId="27" xfId="0" applyFont="1" applyFill="1" applyBorder="1" applyAlignment="1">
      <alignment/>
    </xf>
    <xf numFmtId="197" fontId="15" fillId="10" borderId="28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16" borderId="30" xfId="0" applyFill="1" applyBorder="1" applyAlignment="1">
      <alignment/>
    </xf>
    <xf numFmtId="2" fontId="0" fillId="16" borderId="31" xfId="0" applyNumberFormat="1" applyFill="1" applyBorder="1" applyAlignment="1">
      <alignment/>
    </xf>
    <xf numFmtId="0" fontId="13" fillId="10" borderId="26" xfId="0" applyFont="1" applyFill="1" applyBorder="1" applyAlignment="1">
      <alignment/>
    </xf>
    <xf numFmtId="0" fontId="64" fillId="16" borderId="40" xfId="0" applyFont="1" applyFill="1" applyBorder="1" applyAlignment="1">
      <alignment horizontal="left" vertical="center" wrapText="1"/>
    </xf>
    <xf numFmtId="0" fontId="64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64" fillId="16" borderId="42" xfId="0" applyFont="1" applyFill="1" applyBorder="1" applyAlignment="1">
      <alignment horizontal="left"/>
    </xf>
    <xf numFmtId="0" fontId="64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right"/>
    </xf>
    <xf numFmtId="0" fontId="15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0" fontId="64" fillId="16" borderId="43" xfId="0" applyFont="1" applyFill="1" applyBorder="1" applyAlignment="1">
      <alignment horizontal="left" vertical="center"/>
    </xf>
    <xf numFmtId="0" fontId="64" fillId="16" borderId="43" xfId="0" applyFont="1" applyFill="1" applyBorder="1" applyAlignment="1">
      <alignment horizontal="right" vertical="center"/>
    </xf>
    <xf numFmtId="0" fontId="13" fillId="16" borderId="44" xfId="0" applyFont="1" applyFill="1" applyBorder="1" applyAlignment="1">
      <alignment horizontal="right" vertical="center"/>
    </xf>
    <xf numFmtId="0" fontId="64" fillId="10" borderId="37" xfId="0" applyFont="1" applyFill="1" applyBorder="1" applyAlignment="1">
      <alignment horizontal="left" vertical="center"/>
    </xf>
    <xf numFmtId="0" fontId="64" fillId="10" borderId="37" xfId="0" applyFont="1" applyFill="1" applyBorder="1" applyAlignment="1">
      <alignment horizontal="right" vertical="center"/>
    </xf>
    <xf numFmtId="0" fontId="15" fillId="10" borderId="28" xfId="0" applyFont="1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16" borderId="31" xfId="0" applyFill="1" applyBorder="1" applyAlignment="1">
      <alignment horizontal="right" vertical="center"/>
    </xf>
    <xf numFmtId="0" fontId="64" fillId="13" borderId="0" xfId="0" applyFont="1" applyFill="1" applyAlignment="1">
      <alignment vertical="center"/>
    </xf>
    <xf numFmtId="2" fontId="64" fillId="13" borderId="0" xfId="0" applyNumberFormat="1" applyFont="1" applyFill="1" applyAlignment="1">
      <alignment vertical="center"/>
    </xf>
    <xf numFmtId="197" fontId="13" fillId="10" borderId="28" xfId="0" applyNumberFormat="1" applyFont="1" applyFill="1" applyBorder="1" applyAlignment="1">
      <alignment/>
    </xf>
    <xf numFmtId="0" fontId="13" fillId="16" borderId="30" xfId="0" applyFont="1" applyFill="1" applyBorder="1" applyAlignment="1">
      <alignment/>
    </xf>
    <xf numFmtId="2" fontId="64" fillId="16" borderId="31" xfId="0" applyNumberFormat="1" applyFont="1" applyFill="1" applyBorder="1" applyAlignment="1">
      <alignment/>
    </xf>
    <xf numFmtId="2" fontId="64" fillId="33" borderId="35" xfId="0" applyNumberFormat="1" applyFont="1" applyFill="1" applyBorder="1" applyAlignment="1">
      <alignment/>
    </xf>
    <xf numFmtId="197" fontId="0" fillId="0" borderId="0" xfId="0" applyNumberFormat="1" applyBorder="1" applyAlignment="1">
      <alignment/>
    </xf>
    <xf numFmtId="197" fontId="15" fillId="0" borderId="0" xfId="0" applyNumberFormat="1" applyFont="1" applyBorder="1" applyAlignment="1">
      <alignment/>
    </xf>
    <xf numFmtId="2" fontId="64" fillId="13" borderId="0" xfId="57" applyNumberFormat="1" applyFont="1" applyFill="1" applyAlignment="1">
      <alignment/>
    </xf>
    <xf numFmtId="0" fontId="73" fillId="0" borderId="45" xfId="0" applyFont="1" applyBorder="1" applyAlignment="1">
      <alignment horizontal="center" vertical="center"/>
    </xf>
    <xf numFmtId="0" fontId="73" fillId="0" borderId="46" xfId="0" applyFont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3" fillId="0" borderId="48" xfId="0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 wrapText="1"/>
    </xf>
    <xf numFmtId="0" fontId="7" fillId="35" borderId="49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78" fontId="6" fillId="0" borderId="35" xfId="0" applyNumberFormat="1" applyFont="1" applyBorder="1" applyAlignment="1">
      <alignment horizontal="center" vertical="center"/>
    </xf>
    <xf numFmtId="178" fontId="6" fillId="0" borderId="51" xfId="0" applyNumberFormat="1" applyFont="1" applyBorder="1" applyAlignment="1">
      <alignment horizontal="center" vertical="center"/>
    </xf>
    <xf numFmtId="178" fontId="6" fillId="0" borderId="52" xfId="0" applyNumberFormat="1" applyFont="1" applyBorder="1" applyAlignment="1">
      <alignment horizontal="center" vertical="center"/>
    </xf>
    <xf numFmtId="177" fontId="6" fillId="0" borderId="53" xfId="0" applyNumberFormat="1" applyFont="1" applyBorder="1" applyAlignment="1">
      <alignment horizontal="center" vertical="center"/>
    </xf>
    <xf numFmtId="177" fontId="6" fillId="0" borderId="54" xfId="0" applyNumberFormat="1" applyFont="1" applyBorder="1" applyAlignment="1">
      <alignment horizontal="center" vertical="center"/>
    </xf>
    <xf numFmtId="177" fontId="6" fillId="0" borderId="55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left" vertical="center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57" xfId="0" applyFont="1" applyFill="1" applyBorder="1" applyAlignment="1">
      <alignment vertical="center"/>
    </xf>
    <xf numFmtId="0" fontId="65" fillId="36" borderId="26" xfId="0" applyNumberFormat="1" applyFont="1" applyFill="1" applyBorder="1" applyAlignment="1">
      <alignment horizontal="left" vertical="center"/>
    </xf>
    <xf numFmtId="0" fontId="65" fillId="0" borderId="26" xfId="0" applyNumberFormat="1" applyFont="1" applyFill="1" applyBorder="1" applyAlignment="1">
      <alignment horizontal="center" vertical="center"/>
    </xf>
    <xf numFmtId="0" fontId="7" fillId="36" borderId="26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7" fillId="36" borderId="26" xfId="0" applyNumberFormat="1" applyFont="1" applyFill="1" applyBorder="1" applyAlignment="1">
      <alignment horizontal="left" vertical="center"/>
    </xf>
    <xf numFmtId="0" fontId="6" fillId="0" borderId="26" xfId="0" applyNumberFormat="1" applyFont="1" applyFill="1" applyBorder="1" applyAlignment="1">
      <alignment horizontal="left" vertical="center"/>
    </xf>
    <xf numFmtId="178" fontId="7" fillId="0" borderId="26" xfId="0" applyNumberFormat="1" applyFont="1" applyFill="1" applyBorder="1" applyAlignment="1">
      <alignment horizontal="center" vertical="center"/>
    </xf>
    <xf numFmtId="0" fontId="7" fillId="36" borderId="26" xfId="0" applyNumberFormat="1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justify" vertical="center" wrapText="1"/>
    </xf>
    <xf numFmtId="0" fontId="7" fillId="36" borderId="58" xfId="0" applyNumberFormat="1" applyFont="1" applyFill="1" applyBorder="1" applyAlignment="1">
      <alignment horizontal="left" vertical="center" wrapText="1"/>
    </xf>
    <xf numFmtId="0" fontId="7" fillId="36" borderId="59" xfId="0" applyNumberFormat="1" applyFont="1" applyFill="1" applyBorder="1" applyAlignment="1">
      <alignment horizontal="left" vertical="center" wrapText="1"/>
    </xf>
    <xf numFmtId="0" fontId="6" fillId="0" borderId="58" xfId="0" applyNumberFormat="1" applyFont="1" applyFill="1" applyBorder="1" applyAlignment="1">
      <alignment horizontal="justify" vertical="center" wrapText="1"/>
    </xf>
    <xf numFmtId="0" fontId="7" fillId="0" borderId="58" xfId="0" applyNumberFormat="1" applyFont="1" applyFill="1" applyBorder="1" applyAlignment="1">
      <alignment horizontal="justify" vertical="center" wrapText="1"/>
    </xf>
    <xf numFmtId="0" fontId="7" fillId="36" borderId="58" xfId="0" applyNumberFormat="1" applyFont="1" applyFill="1" applyBorder="1" applyAlignment="1">
      <alignment horizontal="center" vertical="center" wrapText="1"/>
    </xf>
    <xf numFmtId="0" fontId="7" fillId="36" borderId="59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/>
    </xf>
    <xf numFmtId="49" fontId="7" fillId="0" borderId="59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justify" vertical="center" wrapText="1"/>
    </xf>
    <xf numFmtId="0" fontId="65" fillId="36" borderId="26" xfId="0" applyNumberFormat="1" applyFont="1" applyFill="1" applyBorder="1" applyAlignment="1">
      <alignment horizontal="center" vertical="center" wrapText="1"/>
    </xf>
    <xf numFmtId="0" fontId="65" fillId="36" borderId="26" xfId="0" applyFont="1" applyFill="1" applyBorder="1" applyAlignment="1">
      <alignment horizontal="center" vertical="center"/>
    </xf>
    <xf numFmtId="0" fontId="65" fillId="36" borderId="58" xfId="0" applyNumberFormat="1" applyFont="1" applyFill="1" applyBorder="1" applyAlignment="1">
      <alignment horizontal="center" vertical="center" wrapText="1"/>
    </xf>
    <xf numFmtId="0" fontId="65" fillId="36" borderId="59" xfId="0" applyNumberFormat="1" applyFont="1" applyFill="1" applyBorder="1" applyAlignment="1">
      <alignment horizontal="center" vertical="center" wrapText="1"/>
    </xf>
    <xf numFmtId="0" fontId="68" fillId="0" borderId="58" xfId="0" applyNumberFormat="1" applyFont="1" applyFill="1" applyBorder="1" applyAlignment="1">
      <alignment horizontal="center" vertical="center"/>
    </xf>
    <xf numFmtId="0" fontId="68" fillId="0" borderId="59" xfId="0" applyNumberFormat="1" applyFont="1" applyFill="1" applyBorder="1" applyAlignment="1">
      <alignment horizontal="center" vertical="center"/>
    </xf>
    <xf numFmtId="0" fontId="6" fillId="0" borderId="58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7" fillId="39" borderId="26" xfId="0" applyFont="1" applyFill="1" applyBorder="1" applyAlignment="1">
      <alignment horizontal="center" vertical="center" wrapText="1"/>
    </xf>
    <xf numFmtId="9" fontId="45" fillId="35" borderId="26" xfId="0" applyNumberFormat="1" applyFont="1" applyFill="1" applyBorder="1" applyAlignment="1">
      <alignment horizontal="center" vertical="center"/>
    </xf>
    <xf numFmtId="0" fontId="45" fillId="35" borderId="2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9" fontId="7" fillId="0" borderId="26" xfId="0" applyNumberFormat="1" applyFont="1" applyFill="1" applyBorder="1" applyAlignment="1">
      <alignment horizontal="center" vertical="center" wrapText="1"/>
    </xf>
    <xf numFmtId="0" fontId="65" fillId="36" borderId="58" xfId="0" applyNumberFormat="1" applyFont="1" applyFill="1" applyBorder="1" applyAlignment="1">
      <alignment horizontal="left" vertical="center" wrapText="1"/>
    </xf>
    <xf numFmtId="0" fontId="65" fillId="36" borderId="60" xfId="0" applyNumberFormat="1" applyFont="1" applyFill="1" applyBorder="1" applyAlignment="1">
      <alignment horizontal="left" vertical="center" wrapText="1"/>
    </xf>
    <xf numFmtId="0" fontId="65" fillId="36" borderId="59" xfId="0" applyNumberFormat="1" applyFont="1" applyFill="1" applyBorder="1" applyAlignment="1">
      <alignment horizontal="left" vertical="center" wrapText="1"/>
    </xf>
    <xf numFmtId="0" fontId="6" fillId="0" borderId="61" xfId="0" applyNumberFormat="1" applyFont="1" applyFill="1" applyBorder="1" applyAlignment="1">
      <alignment horizontal="justify" vertical="center" wrapText="1"/>
    </xf>
    <xf numFmtId="0" fontId="6" fillId="0" borderId="62" xfId="0" applyNumberFormat="1" applyFont="1" applyFill="1" applyBorder="1" applyAlignment="1">
      <alignment horizontal="justify" vertical="center" wrapText="1"/>
    </xf>
    <xf numFmtId="0" fontId="6" fillId="0" borderId="63" xfId="0" applyNumberFormat="1" applyFont="1" applyFill="1" applyBorder="1" applyAlignment="1">
      <alignment horizontal="justify" vertical="center" wrapText="1"/>
    </xf>
    <xf numFmtId="0" fontId="6" fillId="0" borderId="64" xfId="0" applyNumberFormat="1" applyFont="1" applyFill="1" applyBorder="1" applyAlignment="1">
      <alignment horizontal="justify" vertical="center" wrapText="1"/>
    </xf>
    <xf numFmtId="0" fontId="6" fillId="0" borderId="0" xfId="0" applyNumberFormat="1" applyFont="1" applyFill="1" applyBorder="1" applyAlignment="1">
      <alignment horizontal="justify" vertical="center" wrapText="1"/>
    </xf>
    <xf numFmtId="0" fontId="6" fillId="0" borderId="65" xfId="0" applyNumberFormat="1" applyFont="1" applyFill="1" applyBorder="1" applyAlignment="1">
      <alignment horizontal="justify" vertical="center" wrapText="1"/>
    </xf>
    <xf numFmtId="0" fontId="6" fillId="0" borderId="66" xfId="0" applyNumberFormat="1" applyFont="1" applyFill="1" applyBorder="1" applyAlignment="1">
      <alignment horizontal="justify" vertical="center" wrapText="1"/>
    </xf>
    <xf numFmtId="0" fontId="6" fillId="0" borderId="67" xfId="0" applyNumberFormat="1" applyFont="1" applyFill="1" applyBorder="1" applyAlignment="1">
      <alignment horizontal="justify" vertical="center" wrapText="1"/>
    </xf>
    <xf numFmtId="0" fontId="6" fillId="0" borderId="43" xfId="0" applyNumberFormat="1" applyFont="1" applyFill="1" applyBorder="1" applyAlignment="1">
      <alignment horizontal="justify" vertical="center" wrapText="1"/>
    </xf>
    <xf numFmtId="0" fontId="65" fillId="36" borderId="26" xfId="0" applyFont="1" applyFill="1" applyBorder="1" applyAlignment="1">
      <alignment horizontal="left" vertical="center"/>
    </xf>
    <xf numFmtId="0" fontId="65" fillId="0" borderId="0" xfId="0" applyFont="1" applyBorder="1" applyAlignment="1">
      <alignment horizontal="center" vertical="center"/>
    </xf>
    <xf numFmtId="0" fontId="65" fillId="0" borderId="68" xfId="0" applyFont="1" applyBorder="1" applyAlignment="1">
      <alignment horizontal="center" vertical="center"/>
    </xf>
    <xf numFmtId="0" fontId="65" fillId="0" borderId="69" xfId="0" applyFont="1" applyBorder="1" applyAlignment="1">
      <alignment horizontal="center" vertical="center"/>
    </xf>
    <xf numFmtId="0" fontId="65" fillId="0" borderId="70" xfId="0" applyFont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0" fontId="68" fillId="0" borderId="68" xfId="0" applyFont="1" applyBorder="1" applyAlignment="1">
      <alignment horizontal="center" vertical="center"/>
    </xf>
    <xf numFmtId="0" fontId="68" fillId="0" borderId="69" xfId="0" applyFont="1" applyBorder="1" applyAlignment="1">
      <alignment horizontal="center" vertical="center"/>
    </xf>
    <xf numFmtId="0" fontId="68" fillId="0" borderId="70" xfId="0" applyFont="1" applyBorder="1" applyAlignment="1">
      <alignment horizontal="center" vertical="center"/>
    </xf>
    <xf numFmtId="0" fontId="68" fillId="0" borderId="68" xfId="0" applyFont="1" applyBorder="1" applyAlignment="1">
      <alignment vertical="center"/>
    </xf>
    <xf numFmtId="0" fontId="68" fillId="0" borderId="69" xfId="0" applyFont="1" applyBorder="1" applyAlignment="1">
      <alignment vertical="center"/>
    </xf>
    <xf numFmtId="0" fontId="68" fillId="0" borderId="70" xfId="0" applyFont="1" applyBorder="1" applyAlignment="1">
      <alignment vertical="center"/>
    </xf>
    <xf numFmtId="0" fontId="7" fillId="36" borderId="26" xfId="0" applyNumberFormat="1" applyFont="1" applyFill="1" applyBorder="1" applyAlignment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vertical="center"/>
    </xf>
    <xf numFmtId="0" fontId="2" fillId="0" borderId="26" xfId="0" applyFont="1" applyBorder="1" applyAlignment="1">
      <alignment horizontal="left" vertical="top"/>
    </xf>
    <xf numFmtId="0" fontId="3" fillId="0" borderId="26" xfId="0" applyFont="1" applyBorder="1" applyAlignment="1">
      <alignment horizontal="center" vertical="center" wrapText="1"/>
    </xf>
    <xf numFmtId="0" fontId="8" fillId="23" borderId="71" xfId="0" applyFont="1" applyFill="1" applyBorder="1" applyAlignment="1">
      <alignment horizontal="center" vertical="center"/>
    </xf>
    <xf numFmtId="0" fontId="8" fillId="23" borderId="72" xfId="0" applyFont="1" applyFill="1" applyBorder="1" applyAlignment="1">
      <alignment horizontal="center" vertical="center"/>
    </xf>
    <xf numFmtId="0" fontId="8" fillId="23" borderId="73" xfId="0" applyFont="1" applyFill="1" applyBorder="1" applyAlignment="1">
      <alignment horizontal="center" vertical="center"/>
    </xf>
    <xf numFmtId="0" fontId="7" fillId="8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14" fontId="7" fillId="0" borderId="33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4" fontId="74" fillId="0" borderId="33" xfId="0" applyNumberFormat="1" applyFont="1" applyFill="1" applyBorder="1" applyAlignment="1">
      <alignment horizontal="center" vertical="center"/>
    </xf>
    <xf numFmtId="0" fontId="74" fillId="0" borderId="33" xfId="0" applyFont="1" applyFill="1" applyBorder="1" applyAlignment="1">
      <alignment horizontal="center" vertical="center"/>
    </xf>
    <xf numFmtId="9" fontId="7" fillId="0" borderId="33" xfId="57" applyFont="1" applyFill="1" applyBorder="1" applyAlignment="1">
      <alignment horizontal="center" vertical="center"/>
    </xf>
    <xf numFmtId="194" fontId="7" fillId="0" borderId="33" xfId="0" applyNumberFormat="1" applyFont="1" applyFill="1" applyBorder="1" applyAlignment="1">
      <alignment horizontal="center" vertical="center"/>
    </xf>
    <xf numFmtId="0" fontId="74" fillId="0" borderId="76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/>
    </xf>
    <xf numFmtId="0" fontId="9" fillId="38" borderId="33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19" borderId="78" xfId="0" applyFont="1" applyFill="1" applyBorder="1" applyAlignment="1">
      <alignment horizontal="center" vertical="center"/>
    </xf>
    <xf numFmtId="0" fontId="7" fillId="40" borderId="78" xfId="0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wrapText="1"/>
    </xf>
    <xf numFmtId="0" fontId="9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8" fillId="23" borderId="32" xfId="0" applyFont="1" applyFill="1" applyBorder="1" applyAlignment="1">
      <alignment horizontal="center" vertical="center"/>
    </xf>
    <xf numFmtId="0" fontId="8" fillId="23" borderId="33" xfId="0" applyFont="1" applyFill="1" applyBorder="1" applyAlignment="1">
      <alignment horizontal="center" vertical="center"/>
    </xf>
    <xf numFmtId="0" fontId="9" fillId="41" borderId="32" xfId="0" applyFont="1" applyFill="1" applyBorder="1" applyAlignment="1">
      <alignment horizontal="center" vertical="center" wrapText="1"/>
    </xf>
    <xf numFmtId="0" fontId="9" fillId="41" borderId="3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74" fillId="0" borderId="34" xfId="0" applyFont="1" applyFill="1" applyBorder="1" applyAlignment="1">
      <alignment horizontal="center" vertical="center"/>
    </xf>
    <xf numFmtId="0" fontId="0" fillId="0" borderId="34" xfId="0" applyFill="1" applyBorder="1" applyAlignment="1">
      <alignment wrapText="1"/>
    </xf>
    <xf numFmtId="0" fontId="9" fillId="0" borderId="34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0" fillId="0" borderId="75" xfId="0" applyFill="1" applyBorder="1" applyAlignment="1">
      <alignment vertical="center" wrapText="1"/>
    </xf>
    <xf numFmtId="0" fontId="0" fillId="0" borderId="5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64" fillId="0" borderId="75" xfId="0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194" fontId="7" fillId="7" borderId="33" xfId="0" applyNumberFormat="1" applyFont="1" applyFill="1" applyBorder="1" applyAlignment="1">
      <alignment horizontal="center" vertical="center"/>
    </xf>
    <xf numFmtId="0" fontId="7" fillId="7" borderId="75" xfId="0" applyFont="1" applyFill="1" applyBorder="1" applyAlignment="1">
      <alignment horizontal="center" vertical="center" wrapText="1"/>
    </xf>
    <xf numFmtId="0" fontId="7" fillId="7" borderId="51" xfId="0" applyFont="1" applyFill="1" applyBorder="1" applyAlignment="1">
      <alignment horizontal="center" vertical="center" wrapText="1"/>
    </xf>
    <xf numFmtId="0" fontId="7" fillId="7" borderId="39" xfId="0" applyFont="1" applyFill="1" applyBorder="1" applyAlignment="1">
      <alignment horizontal="center" vertical="center" wrapText="1"/>
    </xf>
    <xf numFmtId="14" fontId="7" fillId="7" borderId="75" xfId="0" applyNumberFormat="1" applyFont="1" applyFill="1" applyBorder="1" applyAlignment="1">
      <alignment horizontal="center" vertical="center"/>
    </xf>
    <xf numFmtId="14" fontId="7" fillId="7" borderId="51" xfId="0" applyNumberFormat="1" applyFont="1" applyFill="1" applyBorder="1" applyAlignment="1">
      <alignment horizontal="center" vertical="center"/>
    </xf>
    <xf numFmtId="14" fontId="7" fillId="7" borderId="39" xfId="0" applyNumberFormat="1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75" xfId="0" applyFont="1" applyFill="1" applyBorder="1" applyAlignment="1">
      <alignment horizontal="center" vertical="center"/>
    </xf>
    <xf numFmtId="0" fontId="7" fillId="7" borderId="51" xfId="0" applyFont="1" applyFill="1" applyBorder="1" applyAlignment="1">
      <alignment horizontal="center" vertical="center"/>
    </xf>
    <xf numFmtId="0" fontId="7" fillId="7" borderId="39" xfId="0" applyFont="1" applyFill="1" applyBorder="1" applyAlignment="1">
      <alignment horizontal="center" vertical="center"/>
    </xf>
    <xf numFmtId="9" fontId="7" fillId="7" borderId="75" xfId="0" applyNumberFormat="1" applyFont="1" applyFill="1" applyBorder="1" applyAlignment="1">
      <alignment horizontal="center" vertical="center"/>
    </xf>
    <xf numFmtId="9" fontId="7" fillId="7" borderId="51" xfId="0" applyNumberFormat="1" applyFont="1" applyFill="1" applyBorder="1" applyAlignment="1">
      <alignment horizontal="center" vertical="center"/>
    </xf>
    <xf numFmtId="9" fontId="7" fillId="7" borderId="39" xfId="0" applyNumberFormat="1" applyFont="1" applyFill="1" applyBorder="1" applyAlignment="1">
      <alignment horizontal="center" vertical="center"/>
    </xf>
    <xf numFmtId="10" fontId="7" fillId="7" borderId="33" xfId="57" applyNumberFormat="1" applyFont="1" applyFill="1" applyBorder="1" applyAlignment="1">
      <alignment horizontal="center" vertical="center"/>
    </xf>
    <xf numFmtId="9" fontId="7" fillId="7" borderId="33" xfId="0" applyNumberFormat="1" applyFont="1" applyFill="1" applyBorder="1" applyAlignment="1">
      <alignment horizontal="center" vertical="center"/>
    </xf>
    <xf numFmtId="14" fontId="7" fillId="7" borderId="33" xfId="0" applyNumberFormat="1" applyFont="1" applyFill="1" applyBorder="1" applyAlignment="1">
      <alignment horizontal="center" vertical="center"/>
    </xf>
    <xf numFmtId="0" fontId="7" fillId="8" borderId="79" xfId="0" applyFont="1" applyFill="1" applyBorder="1" applyAlignment="1">
      <alignment horizontal="center" vertical="center" wrapText="1"/>
    </xf>
    <xf numFmtId="0" fontId="7" fillId="8" borderId="80" xfId="0" applyFont="1" applyFill="1" applyBorder="1" applyAlignment="1">
      <alignment horizontal="center" vertical="center" wrapText="1"/>
    </xf>
    <xf numFmtId="0" fontId="7" fillId="8" borderId="81" xfId="0" applyFont="1" applyFill="1" applyBorder="1" applyAlignment="1">
      <alignment horizontal="center" vertical="center" wrapText="1"/>
    </xf>
    <xf numFmtId="10" fontId="7" fillId="0" borderId="33" xfId="0" applyNumberFormat="1" applyFont="1" applyFill="1" applyBorder="1" applyAlignment="1">
      <alignment horizontal="center" vertical="center"/>
    </xf>
    <xf numFmtId="9" fontId="7" fillId="0" borderId="33" xfId="0" applyNumberFormat="1" applyFont="1" applyFill="1" applyBorder="1" applyAlignment="1">
      <alignment horizontal="center" vertical="center"/>
    </xf>
    <xf numFmtId="0" fontId="7" fillId="33" borderId="78" xfId="0" applyFont="1" applyFill="1" applyBorder="1" applyAlignment="1">
      <alignment horizontal="center" vertical="center"/>
    </xf>
    <xf numFmtId="0" fontId="9" fillId="42" borderId="32" xfId="0" applyFont="1" applyFill="1" applyBorder="1" applyAlignment="1">
      <alignment horizontal="center" vertical="center" wrapText="1"/>
    </xf>
    <xf numFmtId="0" fontId="9" fillId="42" borderId="33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/>
    </xf>
    <xf numFmtId="0" fontId="3" fillId="40" borderId="33" xfId="0" applyFont="1" applyFill="1" applyBorder="1" applyAlignment="1">
      <alignment horizontal="center" vertical="center" wrapText="1"/>
    </xf>
    <xf numFmtId="0" fontId="50" fillId="34" borderId="82" xfId="0" applyFont="1" applyFill="1" applyBorder="1" applyAlignment="1">
      <alignment horizontal="center" vertical="center" wrapText="1"/>
    </xf>
    <xf numFmtId="0" fontId="50" fillId="34" borderId="83" xfId="0" applyFont="1" applyFill="1" applyBorder="1" applyAlignment="1">
      <alignment horizontal="center" vertical="center" wrapText="1"/>
    </xf>
    <xf numFmtId="0" fontId="50" fillId="34" borderId="38" xfId="0" applyFont="1" applyFill="1" applyBorder="1" applyAlignment="1">
      <alignment horizontal="center" vertical="center" wrapText="1"/>
    </xf>
    <xf numFmtId="0" fontId="64" fillId="0" borderId="84" xfId="0" applyFont="1" applyBorder="1" applyAlignment="1">
      <alignment horizontal="center" vertical="center"/>
    </xf>
    <xf numFmtId="0" fontId="64" fillId="0" borderId="85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8" xfId="0" applyFont="1" applyBorder="1" applyAlignment="1">
      <alignment horizontal="center" vertical="center"/>
    </xf>
    <xf numFmtId="0" fontId="64" fillId="13" borderId="62" xfId="0" applyFont="1" applyFill="1" applyBorder="1" applyAlignment="1">
      <alignment horizontal="center" vertical="center"/>
    </xf>
    <xf numFmtId="17" fontId="64" fillId="13" borderId="0" xfId="0" applyNumberFormat="1" applyFont="1" applyFill="1" applyAlignment="1">
      <alignment horizontal="center" vertical="center" wrapText="1"/>
    </xf>
    <xf numFmtId="0" fontId="64" fillId="0" borderId="18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86" xfId="0" applyFont="1" applyBorder="1" applyAlignment="1">
      <alignment horizontal="center" vertical="center"/>
    </xf>
    <xf numFmtId="0" fontId="64" fillId="0" borderId="67" xfId="0" applyFont="1" applyBorder="1" applyAlignment="1">
      <alignment horizontal="center" vertical="center"/>
    </xf>
    <xf numFmtId="0" fontId="64" fillId="0" borderId="87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13" borderId="62" xfId="0" applyFont="1" applyFill="1" applyBorder="1" applyAlignment="1">
      <alignment horizontal="center"/>
    </xf>
    <xf numFmtId="17" fontId="64" fillId="13" borderId="67" xfId="0" applyNumberFormat="1" applyFont="1" applyFill="1" applyBorder="1" applyAlignment="1">
      <alignment horizontal="center" vertical="center" wrapText="1"/>
    </xf>
    <xf numFmtId="0" fontId="47" fillId="34" borderId="82" xfId="0" applyFont="1" applyFill="1" applyBorder="1" applyAlignment="1">
      <alignment horizontal="center" vertical="center" wrapText="1"/>
    </xf>
    <xf numFmtId="0" fontId="47" fillId="34" borderId="83" xfId="0" applyFont="1" applyFill="1" applyBorder="1" applyAlignment="1">
      <alignment horizontal="center" vertical="center" wrapText="1"/>
    </xf>
    <xf numFmtId="0" fontId="47" fillId="34" borderId="38" xfId="0" applyFont="1" applyFill="1" applyBorder="1" applyAlignment="1">
      <alignment horizontal="center" vertical="center" wrapText="1"/>
    </xf>
    <xf numFmtId="0" fontId="69" fillId="34" borderId="82" xfId="0" applyFont="1" applyFill="1" applyBorder="1" applyAlignment="1">
      <alignment horizontal="center" vertical="center" wrapText="1"/>
    </xf>
    <xf numFmtId="0" fontId="69" fillId="34" borderId="83" xfId="0" applyFont="1" applyFill="1" applyBorder="1" applyAlignment="1">
      <alignment horizontal="center" vertical="center" wrapText="1"/>
    </xf>
    <xf numFmtId="0" fontId="69" fillId="34" borderId="38" xfId="0" applyFont="1" applyFill="1" applyBorder="1" applyAlignment="1">
      <alignment horizontal="center" vertical="center" wrapText="1"/>
    </xf>
    <xf numFmtId="10" fontId="7" fillId="33" borderId="78" xfId="0" applyNumberFormat="1" applyFont="1" applyFill="1" applyBorder="1" applyAlignment="1">
      <alignment horizontal="center" vertical="center"/>
    </xf>
    <xf numFmtId="194" fontId="7" fillId="33" borderId="78" xfId="0" applyNumberFormat="1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33225"/>
          <c:y val="0.3325"/>
          <c:w val="0.33125"/>
          <c:h val="0.57325"/>
        </c:manualLayout>
      </c:layout>
      <c:pieChart>
        <c:varyColors val="1"/>
        <c:ser>
          <c:idx val="0"/>
          <c:order val="0"/>
          <c:tx>
            <c:v>% AVANCE PROYECTOS DE FORMULACION</c:v>
          </c:tx>
          <c:spPr>
            <a:solidFill>
              <a:srgbClr val="4F81BD"/>
            </a:solidFill>
            <a:ln w="3175">
              <a:noFill/>
            </a:ln>
          </c:spPr>
          <c:explosion val="4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0504D"/>
              </a:solidFill>
              <a:ln w="12700">
                <a:solidFill>
                  <a:srgbClr val="808000"/>
                </a:solidFill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'III trimestre PRE 2018'!$W$41:$AF$41</c:f>
              <c:strCache/>
            </c:strRef>
          </c:cat>
          <c:val>
            <c:numRef>
              <c:f>'III trimestre PRE 2018'!$W$46:$AF$46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409700" y="171450"/>
          <a:ext cx="17716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171450</xdr:rowOff>
    </xdr:from>
    <xdr:to>
      <xdr:col>17</xdr:col>
      <xdr:colOff>9525</xdr:colOff>
      <xdr:row>3</xdr:row>
      <xdr:rowOff>38100</xdr:rowOff>
    </xdr:to>
    <xdr:grpSp>
      <xdr:nvGrpSpPr>
        <xdr:cNvPr id="1" name="1 Grupo"/>
        <xdr:cNvGrpSpPr>
          <a:grpSpLocks/>
        </xdr:cNvGrpSpPr>
      </xdr:nvGrpSpPr>
      <xdr:grpSpPr>
        <a:xfrm>
          <a:off x="1381125" y="171450"/>
          <a:ext cx="1771650" cy="590550"/>
          <a:chOff x="1763688" y="2760411"/>
          <a:chExt cx="5612127" cy="1388669"/>
        </a:xfrm>
        <a:solidFill>
          <a:srgbClr val="FFFFFF"/>
        </a:solidFill>
      </xdr:grpSpPr>
      <xdr:pic>
        <xdr:nvPicPr>
          <xdr:cNvPr id="2" name="20 Imag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763688" y="2869769"/>
            <a:ext cx="5612127" cy="99151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21 Imagen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140424" y="2893723"/>
            <a:ext cx="3125955" cy="82348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22 Imagen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140424" y="3964387"/>
            <a:ext cx="2587191" cy="18469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23 Imagen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051310" y="2760411"/>
            <a:ext cx="2011948" cy="97345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14</xdr:col>
      <xdr:colOff>66675</xdr:colOff>
      <xdr:row>51</xdr:row>
      <xdr:rowOff>180975</xdr:rowOff>
    </xdr:from>
    <xdr:to>
      <xdr:col>37</xdr:col>
      <xdr:colOff>47625</xdr:colOff>
      <xdr:row>66</xdr:row>
      <xdr:rowOff>66675</xdr:rowOff>
    </xdr:to>
    <xdr:graphicFrame>
      <xdr:nvGraphicFramePr>
        <xdr:cNvPr id="6" name="1 Gráfico"/>
        <xdr:cNvGraphicFramePr/>
      </xdr:nvGraphicFramePr>
      <xdr:xfrm>
        <a:off x="2667000" y="12096750"/>
        <a:ext cx="46863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76"/>
  <sheetViews>
    <sheetView view="pageBreakPreview" zoomScale="112" zoomScaleSheetLayoutView="112" zoomScalePageLayoutView="0" workbookViewId="0" topLeftCell="A1">
      <selection activeCell="I16" sqref="I16:AZ16"/>
    </sheetView>
  </sheetViews>
  <sheetFormatPr defaultColWidth="11.421875" defaultRowHeight="15"/>
  <cols>
    <col min="1" max="1" width="2.00390625" style="1" customWidth="1"/>
    <col min="2" max="2" width="4.7109375" style="1" customWidth="1"/>
    <col min="3" max="3" width="3.140625" style="1" customWidth="1"/>
    <col min="4" max="10" width="2.7109375" style="1" customWidth="1"/>
    <col min="11" max="12" width="2.57421875" style="1" customWidth="1"/>
    <col min="13" max="42" width="2.7109375" style="1" customWidth="1"/>
    <col min="43" max="43" width="3.00390625" style="1" customWidth="1"/>
    <col min="44" max="47" width="2.7109375" style="1" customWidth="1"/>
    <col min="48" max="48" width="3.28125" style="1" customWidth="1"/>
    <col min="49" max="50" width="2.7109375" style="1" customWidth="1"/>
    <col min="51" max="51" width="3.8515625" style="1" customWidth="1"/>
    <col min="52" max="52" width="3.7109375" style="1" customWidth="1"/>
    <col min="53" max="53" width="1.421875" style="1" customWidth="1"/>
    <col min="54" max="16384" width="11.421875" style="1" customWidth="1"/>
  </cols>
  <sheetData>
    <row r="1" spans="2:47" ht="18.75" customHeight="1" thickTop="1">
      <c r="B1" s="5"/>
      <c r="C1" s="5"/>
      <c r="D1" s="5"/>
      <c r="E1" s="5"/>
      <c r="F1" s="5"/>
      <c r="G1" s="190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6" t="s">
        <v>49</v>
      </c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7"/>
      <c r="AU1" s="12"/>
    </row>
    <row r="2" spans="2:47" ht="18.75" customHeight="1">
      <c r="B2" s="5"/>
      <c r="C2" s="5"/>
      <c r="D2" s="5"/>
      <c r="E2" s="5"/>
      <c r="F2" s="5"/>
      <c r="G2" s="192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8" t="s">
        <v>50</v>
      </c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9"/>
      <c r="AU2" s="23"/>
    </row>
    <row r="3" spans="2:47" ht="19.5" customHeight="1">
      <c r="B3" s="5"/>
      <c r="C3" s="5"/>
      <c r="D3" s="5"/>
      <c r="E3" s="5"/>
      <c r="F3" s="5"/>
      <c r="G3" s="192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200" t="s">
        <v>2</v>
      </c>
      <c r="T3" s="201"/>
      <c r="U3" s="202"/>
      <c r="V3" s="203" t="s">
        <v>51</v>
      </c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5"/>
      <c r="AH3" s="200" t="s">
        <v>4</v>
      </c>
      <c r="AI3" s="201"/>
      <c r="AJ3" s="202"/>
      <c r="AK3" s="206">
        <v>1</v>
      </c>
      <c r="AL3" s="207"/>
      <c r="AM3" s="207"/>
      <c r="AN3" s="207"/>
      <c r="AO3" s="207"/>
      <c r="AP3" s="207"/>
      <c r="AQ3" s="207"/>
      <c r="AR3" s="207"/>
      <c r="AS3" s="207"/>
      <c r="AT3" s="208"/>
      <c r="AU3" s="24"/>
    </row>
    <row r="4" spans="2:47" ht="18.75" customHeight="1" thickBot="1">
      <c r="B4" s="5"/>
      <c r="C4" s="5"/>
      <c r="D4" s="5"/>
      <c r="E4" s="5"/>
      <c r="F4" s="5"/>
      <c r="G4" s="194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6" t="s">
        <v>3</v>
      </c>
      <c r="T4" s="6"/>
      <c r="U4" s="6"/>
      <c r="V4" s="209">
        <v>42821</v>
      </c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1"/>
      <c r="AH4" s="212" t="s">
        <v>5</v>
      </c>
      <c r="AI4" s="213"/>
      <c r="AJ4" s="214"/>
      <c r="AK4" s="212"/>
      <c r="AL4" s="213"/>
      <c r="AM4" s="213"/>
      <c r="AN4" s="213"/>
      <c r="AO4" s="213"/>
      <c r="AP4" s="213"/>
      <c r="AQ4" s="213"/>
      <c r="AR4" s="213"/>
      <c r="AS4" s="213"/>
      <c r="AT4" s="215"/>
      <c r="AU4" s="24"/>
    </row>
    <row r="5" spans="2:40" ht="8.25" customHeight="1" thickTop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52" s="7" customFormat="1" ht="18" customHeight="1" thickBot="1">
      <c r="B6" s="216" t="s">
        <v>8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</row>
    <row r="7" spans="1:53" s="7" customFormat="1" ht="6" customHeight="1" thickTop="1">
      <c r="A7" s="25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6"/>
    </row>
    <row r="8" spans="1:53" s="15" customFormat="1" ht="29.25" customHeight="1">
      <c r="A8" s="27"/>
      <c r="B8" s="218" t="s">
        <v>11</v>
      </c>
      <c r="C8" s="218"/>
      <c r="D8" s="218"/>
      <c r="E8" s="218"/>
      <c r="F8" s="218"/>
      <c r="G8" s="218"/>
      <c r="H8" s="218"/>
      <c r="I8" s="219" t="s">
        <v>52</v>
      </c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N8" s="220" t="s">
        <v>13</v>
      </c>
      <c r="AO8" s="220"/>
      <c r="AP8" s="220"/>
      <c r="AQ8" s="220"/>
      <c r="AR8" s="219" t="s">
        <v>67</v>
      </c>
      <c r="AS8" s="219"/>
      <c r="AT8" s="219"/>
      <c r="AU8" s="219"/>
      <c r="AV8" s="219"/>
      <c r="AW8" s="219"/>
      <c r="AX8" s="14"/>
      <c r="AY8" s="14"/>
      <c r="AZ8" s="14"/>
      <c r="BA8" s="28"/>
    </row>
    <row r="9" spans="1:53" s="7" customFormat="1" ht="6" customHeight="1">
      <c r="A9" s="29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30"/>
    </row>
    <row r="10" spans="1:53" s="17" customFormat="1" ht="23.25" customHeight="1">
      <c r="A10" s="27"/>
      <c r="B10" s="222" t="s">
        <v>12</v>
      </c>
      <c r="C10" s="222"/>
      <c r="D10" s="222"/>
      <c r="E10" s="222"/>
      <c r="F10" s="222"/>
      <c r="G10" s="222"/>
      <c r="H10" s="222"/>
      <c r="I10" s="223" t="s">
        <v>68</v>
      </c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16"/>
      <c r="AK10" s="222" t="s">
        <v>6</v>
      </c>
      <c r="AL10" s="222"/>
      <c r="AM10" s="222"/>
      <c r="AN10" s="219">
        <v>23</v>
      </c>
      <c r="AO10" s="219"/>
      <c r="AP10" s="219">
        <v>8</v>
      </c>
      <c r="AQ10" s="219"/>
      <c r="AR10" s="219">
        <v>2017</v>
      </c>
      <c r="AS10" s="219"/>
      <c r="AT10" s="219"/>
      <c r="AU10" s="13"/>
      <c r="AV10" s="222" t="s">
        <v>1</v>
      </c>
      <c r="AW10" s="222"/>
      <c r="AX10" s="222"/>
      <c r="AY10" s="224">
        <v>1</v>
      </c>
      <c r="AZ10" s="224"/>
      <c r="BA10" s="28"/>
    </row>
    <row r="11" spans="1:53" s="7" customFormat="1" ht="6" customHeight="1">
      <c r="A11" s="29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30"/>
    </row>
    <row r="12" spans="1:53" s="17" customFormat="1" ht="30.75" customHeight="1">
      <c r="A12" s="27"/>
      <c r="B12" s="225" t="s">
        <v>14</v>
      </c>
      <c r="C12" s="225"/>
      <c r="D12" s="225"/>
      <c r="E12" s="225"/>
      <c r="F12" s="225"/>
      <c r="G12" s="225"/>
      <c r="H12" s="225"/>
      <c r="I12" s="226" t="s">
        <v>71</v>
      </c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8"/>
    </row>
    <row r="13" spans="1:53" s="7" customFormat="1" ht="6" customHeight="1">
      <c r="A13" s="29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30"/>
    </row>
    <row r="14" spans="1:53" s="17" customFormat="1" ht="34.5" customHeight="1">
      <c r="A14" s="27"/>
      <c r="B14" s="225" t="s">
        <v>15</v>
      </c>
      <c r="C14" s="225"/>
      <c r="D14" s="225"/>
      <c r="E14" s="225"/>
      <c r="F14" s="225"/>
      <c r="G14" s="225"/>
      <c r="H14" s="225"/>
      <c r="I14" s="226" t="s">
        <v>54</v>
      </c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8"/>
    </row>
    <row r="15" spans="1:53" s="7" customFormat="1" ht="6" customHeight="1">
      <c r="A15" s="29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30"/>
    </row>
    <row r="16" spans="1:53" s="17" customFormat="1" ht="42.75" customHeight="1">
      <c r="A16" s="27"/>
      <c r="B16" s="225" t="s">
        <v>16</v>
      </c>
      <c r="C16" s="225"/>
      <c r="D16" s="225"/>
      <c r="E16" s="225"/>
      <c r="F16" s="225"/>
      <c r="G16" s="225"/>
      <c r="H16" s="225"/>
      <c r="I16" s="226" t="s">
        <v>55</v>
      </c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8"/>
    </row>
    <row r="17" spans="1:53" s="7" customFormat="1" ht="6" customHeight="1">
      <c r="A17" s="29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30"/>
    </row>
    <row r="18" spans="1:53" s="17" customFormat="1" ht="24.75" customHeight="1">
      <c r="A18" s="27"/>
      <c r="B18" s="227" t="s">
        <v>20</v>
      </c>
      <c r="C18" s="227"/>
      <c r="D18" s="227"/>
      <c r="E18" s="227"/>
      <c r="F18" s="227"/>
      <c r="G18" s="227"/>
      <c r="H18" s="229" t="s">
        <v>69</v>
      </c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15"/>
      <c r="AF18" s="231" t="s">
        <v>21</v>
      </c>
      <c r="AG18" s="231"/>
      <c r="AH18" s="231"/>
      <c r="AI18" s="231"/>
      <c r="AJ18" s="231"/>
      <c r="AK18" s="233" t="s">
        <v>74</v>
      </c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8"/>
    </row>
    <row r="19" spans="1:53" s="18" customFormat="1" ht="34.5" customHeight="1">
      <c r="A19" s="31"/>
      <c r="B19" s="228"/>
      <c r="C19" s="228"/>
      <c r="D19" s="228"/>
      <c r="E19" s="228"/>
      <c r="F19" s="228"/>
      <c r="G19" s="228"/>
      <c r="H19" s="226" t="s">
        <v>70</v>
      </c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16"/>
      <c r="AF19" s="232"/>
      <c r="AG19" s="232"/>
      <c r="AH19" s="232"/>
      <c r="AI19" s="232"/>
      <c r="AJ19" s="232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32"/>
    </row>
    <row r="20" spans="1:53" s="7" customFormat="1" ht="6" customHeight="1">
      <c r="A20" s="29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30"/>
    </row>
    <row r="21" spans="1:53" s="17" customFormat="1" ht="14.25" customHeight="1">
      <c r="A21" s="2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"/>
      <c r="U21" s="9"/>
      <c r="V21" s="9"/>
      <c r="W21" s="10"/>
      <c r="X21" s="10"/>
      <c r="Y21" s="10"/>
      <c r="Z21" s="10"/>
      <c r="AA21" s="10"/>
      <c r="AB21" s="15"/>
      <c r="AC21" s="10"/>
      <c r="AD21" s="10"/>
      <c r="AE21" s="10"/>
      <c r="AF21" s="236" t="s">
        <v>31</v>
      </c>
      <c r="AG21" s="236"/>
      <c r="AH21" s="236"/>
      <c r="AI21" s="236"/>
      <c r="AJ21" s="236"/>
      <c r="AK21" s="237" t="s">
        <v>25</v>
      </c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8"/>
    </row>
    <row r="22" spans="1:53" s="17" customFormat="1" ht="15" customHeight="1">
      <c r="A22" s="27"/>
      <c r="B22" s="238" t="s">
        <v>32</v>
      </c>
      <c r="C22" s="238"/>
      <c r="D22" s="238"/>
      <c r="E22" s="240" t="s">
        <v>73</v>
      </c>
      <c r="F22" s="240"/>
      <c r="G22" s="240"/>
      <c r="H22" s="240"/>
      <c r="I22" s="240"/>
      <c r="J22" s="240"/>
      <c r="K22" s="240"/>
      <c r="L22" s="240"/>
      <c r="M22" s="240"/>
      <c r="N22" s="10"/>
      <c r="O22" s="231" t="s">
        <v>33</v>
      </c>
      <c r="P22" s="231"/>
      <c r="Q22" s="231"/>
      <c r="R22" s="231"/>
      <c r="S22" s="231"/>
      <c r="T22" s="242" t="s">
        <v>59</v>
      </c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11"/>
      <c r="AF22" s="236"/>
      <c r="AG22" s="236"/>
      <c r="AH22" s="236"/>
      <c r="AI22" s="236"/>
      <c r="AJ22" s="236"/>
      <c r="AK22" s="244" t="s">
        <v>26</v>
      </c>
      <c r="AL22" s="244"/>
      <c r="AM22" s="244"/>
      <c r="AN22" s="244"/>
      <c r="AO22" s="244"/>
      <c r="AP22" s="245" t="s">
        <v>27</v>
      </c>
      <c r="AQ22" s="245"/>
      <c r="AR22" s="245"/>
      <c r="AS22" s="245"/>
      <c r="AT22" s="245"/>
      <c r="AU22" s="246" t="s">
        <v>28</v>
      </c>
      <c r="AV22" s="246"/>
      <c r="AW22" s="246"/>
      <c r="AX22" s="246"/>
      <c r="AY22" s="246"/>
      <c r="AZ22" s="246"/>
      <c r="BA22" s="28"/>
    </row>
    <row r="23" spans="1:53" s="17" customFormat="1" ht="18" customHeight="1">
      <c r="A23" s="27"/>
      <c r="B23" s="239"/>
      <c r="C23" s="239"/>
      <c r="D23" s="239"/>
      <c r="E23" s="241"/>
      <c r="F23" s="241"/>
      <c r="G23" s="241"/>
      <c r="H23" s="241"/>
      <c r="I23" s="241"/>
      <c r="J23" s="241"/>
      <c r="K23" s="241"/>
      <c r="L23" s="241"/>
      <c r="M23" s="241"/>
      <c r="N23" s="10"/>
      <c r="O23" s="232"/>
      <c r="P23" s="232"/>
      <c r="Q23" s="232"/>
      <c r="R23" s="232"/>
      <c r="S23" s="232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11"/>
      <c r="AF23" s="247">
        <v>0.9</v>
      </c>
      <c r="AG23" s="248"/>
      <c r="AH23" s="248"/>
      <c r="AI23" s="248"/>
      <c r="AJ23" s="248"/>
      <c r="AK23" s="249" t="s">
        <v>56</v>
      </c>
      <c r="AL23" s="249"/>
      <c r="AM23" s="249"/>
      <c r="AN23" s="249"/>
      <c r="AO23" s="249"/>
      <c r="AP23" s="250" t="s">
        <v>58</v>
      </c>
      <c r="AQ23" s="249"/>
      <c r="AR23" s="249"/>
      <c r="AS23" s="249"/>
      <c r="AT23" s="249"/>
      <c r="AU23" s="249" t="s">
        <v>57</v>
      </c>
      <c r="AV23" s="249"/>
      <c r="AW23" s="249"/>
      <c r="AX23" s="249"/>
      <c r="AY23" s="249"/>
      <c r="AZ23" s="249"/>
      <c r="BA23" s="28"/>
    </row>
    <row r="24" spans="1:53" s="17" customFormat="1" ht="15.75" customHeight="1">
      <c r="A24" s="2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9"/>
      <c r="P24" s="9"/>
      <c r="Q24" s="9"/>
      <c r="R24" s="9"/>
      <c r="S24" s="9"/>
      <c r="T24" s="9"/>
      <c r="U24" s="9"/>
      <c r="V24" s="9"/>
      <c r="W24" s="11"/>
      <c r="X24" s="11"/>
      <c r="Y24" s="11"/>
      <c r="Z24" s="11"/>
      <c r="AA24" s="11"/>
      <c r="AB24" s="11"/>
      <c r="AC24" s="11"/>
      <c r="AD24" s="11"/>
      <c r="AE24" s="11"/>
      <c r="AF24" s="248"/>
      <c r="AG24" s="248"/>
      <c r="AH24" s="248"/>
      <c r="AI24" s="248"/>
      <c r="AJ24" s="248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8"/>
    </row>
    <row r="25" spans="1:53" s="7" customFormat="1" ht="6" customHeight="1">
      <c r="A25" s="29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30"/>
    </row>
    <row r="26" spans="1:53" s="19" customFormat="1" ht="14.25">
      <c r="A26" s="33"/>
      <c r="B26" s="251" t="s">
        <v>30</v>
      </c>
      <c r="C26" s="251"/>
      <c r="D26" s="251"/>
      <c r="E26" s="251"/>
      <c r="F26" s="251"/>
      <c r="G26" s="251"/>
      <c r="H26" s="251"/>
      <c r="I26" s="251"/>
      <c r="J26" s="254" t="s">
        <v>75</v>
      </c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6"/>
      <c r="BA26" s="34"/>
    </row>
    <row r="27" spans="1:53" s="19" customFormat="1" ht="12" customHeight="1">
      <c r="A27" s="33"/>
      <c r="B27" s="252"/>
      <c r="C27" s="252"/>
      <c r="D27" s="252"/>
      <c r="E27" s="252"/>
      <c r="F27" s="252"/>
      <c r="G27" s="252"/>
      <c r="H27" s="252"/>
      <c r="I27" s="252"/>
      <c r="J27" s="257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9"/>
      <c r="BA27" s="34"/>
    </row>
    <row r="28" spans="1:53" s="20" customFormat="1" ht="17.25" customHeight="1">
      <c r="A28" s="35"/>
      <c r="B28" s="253"/>
      <c r="C28" s="253"/>
      <c r="D28" s="253"/>
      <c r="E28" s="253"/>
      <c r="F28" s="253"/>
      <c r="G28" s="253"/>
      <c r="H28" s="253"/>
      <c r="I28" s="253"/>
      <c r="J28" s="260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2"/>
      <c r="BA28" s="36"/>
    </row>
    <row r="29" spans="1:53" s="7" customFormat="1" ht="6" customHeight="1" thickBot="1">
      <c r="A29" s="29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30"/>
    </row>
    <row r="30" spans="1:53" s="21" customFormat="1" ht="17.25" customHeight="1" thickBot="1">
      <c r="A30" s="37"/>
      <c r="B30" s="263" t="s">
        <v>29</v>
      </c>
      <c r="C30" s="263"/>
      <c r="D30" s="263"/>
      <c r="E30" s="263"/>
      <c r="F30" s="263"/>
      <c r="G30" s="263"/>
      <c r="H30" s="263"/>
      <c r="I30" s="22"/>
      <c r="J30" s="264" t="s">
        <v>9</v>
      </c>
      <c r="K30" s="264"/>
      <c r="L30" s="264"/>
      <c r="M30" s="264"/>
      <c r="N30" s="264"/>
      <c r="O30" s="265" t="s">
        <v>60</v>
      </c>
      <c r="P30" s="266"/>
      <c r="Q30" s="267"/>
      <c r="R30" s="22"/>
      <c r="S30" s="22"/>
      <c r="T30" s="268" t="s">
        <v>53</v>
      </c>
      <c r="U30" s="268"/>
      <c r="V30" s="268"/>
      <c r="W30" s="268"/>
      <c r="X30" s="269"/>
      <c r="Y30" s="270"/>
      <c r="Z30" s="271"/>
      <c r="AA30" s="272"/>
      <c r="AB30" s="22"/>
      <c r="AC30" s="22"/>
      <c r="AD30" s="268" t="s">
        <v>10</v>
      </c>
      <c r="AE30" s="268"/>
      <c r="AF30" s="268"/>
      <c r="AG30" s="268"/>
      <c r="AH30" s="273"/>
      <c r="AI30" s="274"/>
      <c r="AJ30" s="275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38"/>
    </row>
    <row r="31" spans="1:53" s="7" customFormat="1" ht="6" customHeight="1">
      <c r="A31" s="29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30"/>
    </row>
    <row r="32" spans="1:53" s="20" customFormat="1" ht="15.75" customHeight="1">
      <c r="A32" s="35"/>
      <c r="B32" s="276" t="s">
        <v>22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36"/>
    </row>
    <row r="33" spans="1:53" s="20" customFormat="1" ht="18" customHeight="1">
      <c r="A33" s="35"/>
      <c r="B33" s="277" t="s">
        <v>23</v>
      </c>
      <c r="C33" s="277"/>
      <c r="D33" s="277"/>
      <c r="E33" s="277"/>
      <c r="F33" s="278" t="s">
        <v>62</v>
      </c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9" t="s">
        <v>24</v>
      </c>
      <c r="AD33" s="279"/>
      <c r="AE33" s="279"/>
      <c r="AF33" s="279"/>
      <c r="AG33" s="279"/>
      <c r="AH33" s="280" t="s">
        <v>61</v>
      </c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36"/>
    </row>
    <row r="34" spans="1:53" s="7" customFormat="1" ht="6" customHeight="1">
      <c r="A34" s="2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30"/>
    </row>
    <row r="35" spans="1:53" s="7" customFormat="1" ht="45.75" customHeight="1">
      <c r="A35" s="29"/>
      <c r="B35" s="8"/>
      <c r="D35" s="8"/>
      <c r="E35" s="281" t="s">
        <v>0</v>
      </c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 t="s">
        <v>64</v>
      </c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 t="s">
        <v>63</v>
      </c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8"/>
      <c r="AW35" s="8"/>
      <c r="AX35" s="8"/>
      <c r="AY35" s="8"/>
      <c r="AZ35" s="8"/>
      <c r="BA35" s="30"/>
    </row>
    <row r="36" spans="1:53" s="7" customFormat="1" ht="26.25" customHeight="1">
      <c r="A36" s="29"/>
      <c r="B36" s="8"/>
      <c r="D36" s="8"/>
      <c r="E36" s="282" t="s">
        <v>66</v>
      </c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 t="s">
        <v>72</v>
      </c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 t="s">
        <v>65</v>
      </c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8"/>
      <c r="AW36" s="8"/>
      <c r="AX36" s="8"/>
      <c r="AY36" s="8"/>
      <c r="AZ36" s="8"/>
      <c r="BA36" s="30"/>
    </row>
    <row r="37" spans="1:53" s="7" customFormat="1" ht="6" customHeight="1" thickBo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1"/>
    </row>
    <row r="38" spans="2:52" s="7" customFormat="1" ht="27" customHeight="1" thickBot="1" thickTop="1">
      <c r="B38" s="216" t="s">
        <v>17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</row>
    <row r="39" spans="1:53" s="7" customFormat="1" ht="6" customHeight="1" thickBot="1" thickTop="1">
      <c r="A39" s="25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6"/>
    </row>
    <row r="40" spans="1:53" s="7" customFormat="1" ht="15" customHeight="1" thickBot="1">
      <c r="A40" s="29"/>
      <c r="B40" s="283" t="s">
        <v>42</v>
      </c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5"/>
      <c r="BA40" s="30"/>
    </row>
    <row r="41" spans="1:53" s="42" customFormat="1" ht="15" customHeight="1">
      <c r="A41" s="53"/>
      <c r="B41" s="286" t="s">
        <v>18</v>
      </c>
      <c r="C41" s="286"/>
      <c r="D41" s="286"/>
      <c r="E41" s="286"/>
      <c r="F41" s="286"/>
      <c r="G41" s="286"/>
      <c r="H41" s="286"/>
      <c r="I41" s="286" t="s">
        <v>40</v>
      </c>
      <c r="J41" s="286"/>
      <c r="K41" s="286"/>
      <c r="L41" s="286"/>
      <c r="M41" s="286"/>
      <c r="N41" s="286"/>
      <c r="O41" s="286"/>
      <c r="P41" s="286" t="s">
        <v>41</v>
      </c>
      <c r="Q41" s="286"/>
      <c r="R41" s="286"/>
      <c r="S41" s="286"/>
      <c r="T41" s="286"/>
      <c r="U41" s="286"/>
      <c r="V41" s="286"/>
      <c r="W41" s="286" t="s">
        <v>34</v>
      </c>
      <c r="X41" s="286"/>
      <c r="Y41" s="286"/>
      <c r="Z41" s="286"/>
      <c r="AA41" s="286"/>
      <c r="AB41" s="286" t="s">
        <v>35</v>
      </c>
      <c r="AC41" s="286"/>
      <c r="AD41" s="286"/>
      <c r="AE41" s="286"/>
      <c r="AF41" s="286"/>
      <c r="AG41" s="286" t="s">
        <v>36</v>
      </c>
      <c r="AH41" s="286"/>
      <c r="AI41" s="286"/>
      <c r="AJ41" s="286"/>
      <c r="AK41" s="286"/>
      <c r="AL41" s="286" t="s">
        <v>37</v>
      </c>
      <c r="AM41" s="286"/>
      <c r="AN41" s="286"/>
      <c r="AO41" s="286"/>
      <c r="AP41" s="286"/>
      <c r="AQ41" s="286" t="s">
        <v>38</v>
      </c>
      <c r="AR41" s="286"/>
      <c r="AS41" s="286"/>
      <c r="AT41" s="286"/>
      <c r="AU41" s="286"/>
      <c r="AV41" s="286" t="s">
        <v>39</v>
      </c>
      <c r="AW41" s="286"/>
      <c r="AX41" s="286"/>
      <c r="AY41" s="286"/>
      <c r="AZ41" s="286"/>
      <c r="BA41" s="54"/>
    </row>
    <row r="42" spans="1:53" s="42" customFormat="1" ht="43.5" customHeight="1">
      <c r="A42" s="53"/>
      <c r="B42" s="287"/>
      <c r="C42" s="288"/>
      <c r="D42" s="288"/>
      <c r="E42" s="288"/>
      <c r="F42" s="288"/>
      <c r="G42" s="288"/>
      <c r="H42" s="289"/>
      <c r="I42" s="290"/>
      <c r="J42" s="291"/>
      <c r="K42" s="291"/>
      <c r="L42" s="291"/>
      <c r="M42" s="291"/>
      <c r="N42" s="291"/>
      <c r="O42" s="291"/>
      <c r="P42" s="292"/>
      <c r="Q42" s="293"/>
      <c r="R42" s="293"/>
      <c r="S42" s="293"/>
      <c r="T42" s="293"/>
      <c r="U42" s="293"/>
      <c r="V42" s="293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4"/>
      <c r="AR42" s="294"/>
      <c r="AS42" s="294"/>
      <c r="AT42" s="294"/>
      <c r="AU42" s="294"/>
      <c r="AV42" s="295"/>
      <c r="AW42" s="295"/>
      <c r="AX42" s="295"/>
      <c r="AY42" s="295"/>
      <c r="AZ42" s="295"/>
      <c r="BA42" s="54"/>
    </row>
    <row r="43" spans="1:53" s="42" customFormat="1" ht="14.25" customHeight="1">
      <c r="A43" s="53"/>
      <c r="B43" s="287"/>
      <c r="C43" s="288"/>
      <c r="D43" s="288"/>
      <c r="E43" s="288"/>
      <c r="F43" s="288"/>
      <c r="G43" s="288"/>
      <c r="H43" s="289"/>
      <c r="I43" s="293" t="s">
        <v>7</v>
      </c>
      <c r="J43" s="293"/>
      <c r="K43" s="293"/>
      <c r="L43" s="293"/>
      <c r="M43" s="293"/>
      <c r="N43" s="293"/>
      <c r="O43" s="293"/>
      <c r="P43" s="293" t="s">
        <v>7</v>
      </c>
      <c r="Q43" s="293"/>
      <c r="R43" s="293"/>
      <c r="S43" s="293"/>
      <c r="T43" s="293"/>
      <c r="U43" s="293"/>
      <c r="V43" s="293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54"/>
    </row>
    <row r="44" spans="1:53" s="42" customFormat="1" ht="14.25" customHeight="1">
      <c r="A44" s="53"/>
      <c r="B44" s="291"/>
      <c r="C44" s="291"/>
      <c r="D44" s="291"/>
      <c r="E44" s="291"/>
      <c r="F44" s="291"/>
      <c r="G44" s="291"/>
      <c r="H44" s="291"/>
      <c r="I44" s="293" t="s">
        <v>7</v>
      </c>
      <c r="J44" s="293"/>
      <c r="K44" s="293"/>
      <c r="L44" s="293"/>
      <c r="M44" s="293"/>
      <c r="N44" s="293"/>
      <c r="O44" s="293"/>
      <c r="P44" s="293" t="s">
        <v>7</v>
      </c>
      <c r="Q44" s="293"/>
      <c r="R44" s="293"/>
      <c r="S44" s="293"/>
      <c r="T44" s="293"/>
      <c r="U44" s="293"/>
      <c r="V44" s="293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54"/>
    </row>
    <row r="45" spans="1:53" s="42" customFormat="1" ht="14.25" customHeight="1">
      <c r="A45" s="53"/>
      <c r="B45" s="291"/>
      <c r="C45" s="291"/>
      <c r="D45" s="291"/>
      <c r="E45" s="291"/>
      <c r="F45" s="291"/>
      <c r="G45" s="291"/>
      <c r="H45" s="291"/>
      <c r="I45" s="293" t="s">
        <v>7</v>
      </c>
      <c r="J45" s="293"/>
      <c r="K45" s="293"/>
      <c r="L45" s="293"/>
      <c r="M45" s="293"/>
      <c r="N45" s="293"/>
      <c r="O45" s="293"/>
      <c r="P45" s="293" t="s">
        <v>7</v>
      </c>
      <c r="Q45" s="293"/>
      <c r="R45" s="293"/>
      <c r="S45" s="293"/>
      <c r="T45" s="293"/>
      <c r="U45" s="293"/>
      <c r="V45" s="293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  <c r="AL45" s="291"/>
      <c r="AM45" s="291"/>
      <c r="AN45" s="291"/>
      <c r="AO45" s="291"/>
      <c r="AP45" s="291"/>
      <c r="AQ45" s="291"/>
      <c r="AR45" s="291"/>
      <c r="AS45" s="291"/>
      <c r="AT45" s="291"/>
      <c r="AU45" s="291"/>
      <c r="AV45" s="291"/>
      <c r="AW45" s="291"/>
      <c r="AX45" s="291"/>
      <c r="AY45" s="291"/>
      <c r="AZ45" s="291"/>
      <c r="BA45" s="54"/>
    </row>
    <row r="46" spans="1:53" s="42" customFormat="1" ht="14.25" customHeight="1" thickBot="1">
      <c r="A46" s="53"/>
      <c r="B46" s="297"/>
      <c r="C46" s="297"/>
      <c r="D46" s="297"/>
      <c r="E46" s="297"/>
      <c r="F46" s="297"/>
      <c r="G46" s="297"/>
      <c r="H46" s="297"/>
      <c r="I46" s="296" t="s">
        <v>7</v>
      </c>
      <c r="J46" s="296"/>
      <c r="K46" s="296"/>
      <c r="L46" s="296"/>
      <c r="M46" s="296"/>
      <c r="N46" s="296"/>
      <c r="O46" s="296"/>
      <c r="P46" s="296" t="s">
        <v>7</v>
      </c>
      <c r="Q46" s="296"/>
      <c r="R46" s="296"/>
      <c r="S46" s="296"/>
      <c r="T46" s="296"/>
      <c r="U46" s="296"/>
      <c r="V46" s="296"/>
      <c r="W46" s="297"/>
      <c r="X46" s="297"/>
      <c r="Y46" s="297"/>
      <c r="Z46" s="297"/>
      <c r="AA46" s="297"/>
      <c r="AB46" s="297"/>
      <c r="AC46" s="297"/>
      <c r="AD46" s="297"/>
      <c r="AE46" s="297"/>
      <c r="AF46" s="297"/>
      <c r="AG46" s="297"/>
      <c r="AH46" s="297"/>
      <c r="AI46" s="297"/>
      <c r="AJ46" s="297"/>
      <c r="AK46" s="297"/>
      <c r="AL46" s="297"/>
      <c r="AM46" s="297"/>
      <c r="AN46" s="297"/>
      <c r="AO46" s="297"/>
      <c r="AP46" s="297"/>
      <c r="AQ46" s="297"/>
      <c r="AR46" s="297"/>
      <c r="AS46" s="297"/>
      <c r="AT46" s="297"/>
      <c r="AU46" s="297"/>
      <c r="AV46" s="297"/>
      <c r="AW46" s="297"/>
      <c r="AX46" s="297"/>
      <c r="AY46" s="297"/>
      <c r="AZ46" s="297"/>
      <c r="BA46" s="54"/>
    </row>
    <row r="47" spans="1:53" s="42" customFormat="1" ht="14.25" customHeight="1" thickBot="1">
      <c r="A47" s="53"/>
      <c r="B47" s="300" t="s">
        <v>19</v>
      </c>
      <c r="C47" s="301"/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1"/>
      <c r="AJ47" s="301"/>
      <c r="AK47" s="301"/>
      <c r="AL47" s="301"/>
      <c r="AM47" s="301"/>
      <c r="AN47" s="301"/>
      <c r="AO47" s="301"/>
      <c r="AP47" s="302"/>
      <c r="AQ47" s="303"/>
      <c r="AR47" s="303"/>
      <c r="AS47" s="303"/>
      <c r="AT47" s="303"/>
      <c r="AU47" s="303"/>
      <c r="AV47" s="304"/>
      <c r="AW47" s="304"/>
      <c r="AX47" s="304"/>
      <c r="AY47" s="304"/>
      <c r="AZ47" s="304"/>
      <c r="BA47" s="54"/>
    </row>
    <row r="48" spans="1:53" s="7" customFormat="1" ht="13.5" customHeight="1" thickBot="1">
      <c r="A48" s="29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30"/>
    </row>
    <row r="49" spans="1:53" ht="15.75" thickBot="1">
      <c r="A49" s="55"/>
      <c r="B49" s="283" t="s">
        <v>43</v>
      </c>
      <c r="C49" s="284"/>
      <c r="D49" s="284"/>
      <c r="E49" s="284"/>
      <c r="F49" s="284"/>
      <c r="G49" s="284"/>
      <c r="H49" s="284"/>
      <c r="I49" s="284"/>
      <c r="J49" s="284"/>
      <c r="K49" s="284"/>
      <c r="L49" s="284"/>
      <c r="M49" s="284"/>
      <c r="N49" s="284"/>
      <c r="O49" s="284"/>
      <c r="P49" s="284"/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4"/>
      <c r="AO49" s="284"/>
      <c r="AP49" s="284"/>
      <c r="AQ49" s="284"/>
      <c r="AR49" s="284"/>
      <c r="AS49" s="284"/>
      <c r="AT49" s="284"/>
      <c r="AU49" s="284"/>
      <c r="AV49" s="284"/>
      <c r="AW49" s="284"/>
      <c r="AX49" s="284"/>
      <c r="AY49" s="284"/>
      <c r="AZ49" s="285"/>
      <c r="BA49" s="56"/>
    </row>
    <row r="50" spans="1:53" s="43" customFormat="1" ht="15">
      <c r="A50" s="57"/>
      <c r="B50" s="45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7"/>
      <c r="BA50" s="58"/>
    </row>
    <row r="51" spans="1:53" s="43" customFormat="1" ht="15">
      <c r="A51" s="57"/>
      <c r="B51" s="4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9"/>
      <c r="BA51" s="58"/>
    </row>
    <row r="52" spans="1:53" s="43" customFormat="1" ht="15">
      <c r="A52" s="57"/>
      <c r="B52" s="4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9"/>
      <c r="BA52" s="58"/>
    </row>
    <row r="53" spans="1:53" s="43" customFormat="1" ht="15">
      <c r="A53" s="57"/>
      <c r="B53" s="4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9"/>
      <c r="BA53" s="58"/>
    </row>
    <row r="54" spans="1:53" s="43" customFormat="1" ht="15">
      <c r="A54" s="57"/>
      <c r="B54" s="4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9"/>
      <c r="BA54" s="58"/>
    </row>
    <row r="55" spans="1:53" s="43" customFormat="1" ht="15">
      <c r="A55" s="57"/>
      <c r="B55" s="4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9"/>
      <c r="BA55" s="58"/>
    </row>
    <row r="56" spans="1:53" s="43" customFormat="1" ht="15">
      <c r="A56" s="57"/>
      <c r="B56" s="4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9"/>
      <c r="BA56" s="58"/>
    </row>
    <row r="57" spans="1:53" s="43" customFormat="1" ht="15">
      <c r="A57" s="57"/>
      <c r="B57" s="48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9"/>
      <c r="BA57" s="58"/>
    </row>
    <row r="58" spans="1:53" s="43" customFormat="1" ht="15">
      <c r="A58" s="57"/>
      <c r="B58" s="48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9"/>
      <c r="BA58" s="58"/>
    </row>
    <row r="59" spans="1:53" s="43" customFormat="1" ht="15">
      <c r="A59" s="57"/>
      <c r="B59" s="4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9"/>
      <c r="BA59" s="58"/>
    </row>
    <row r="60" spans="1:53" s="43" customFormat="1" ht="15">
      <c r="A60" s="57"/>
      <c r="B60" s="4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9"/>
      <c r="BA60" s="58"/>
    </row>
    <row r="61" spans="1:53" s="43" customFormat="1" ht="15">
      <c r="A61" s="57"/>
      <c r="B61" s="4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9"/>
      <c r="BA61" s="58"/>
    </row>
    <row r="62" spans="1:53" s="43" customFormat="1" ht="15">
      <c r="A62" s="57"/>
      <c r="B62" s="4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9"/>
      <c r="BA62" s="58"/>
    </row>
    <row r="63" spans="1:53" s="43" customFormat="1" ht="15">
      <c r="A63" s="57"/>
      <c r="B63" s="4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9"/>
      <c r="BA63" s="58"/>
    </row>
    <row r="64" spans="1:53" s="43" customFormat="1" ht="15">
      <c r="A64" s="57"/>
      <c r="B64" s="4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9"/>
      <c r="BA64" s="58"/>
    </row>
    <row r="65" spans="1:53" s="43" customFormat="1" ht="15">
      <c r="A65" s="57"/>
      <c r="B65" s="4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9"/>
      <c r="BA65" s="58"/>
    </row>
    <row r="66" spans="1:53" s="43" customFormat="1" ht="15">
      <c r="A66" s="57"/>
      <c r="B66" s="4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9"/>
      <c r="BA66" s="58"/>
    </row>
    <row r="67" spans="1:53" s="43" customFormat="1" ht="12.75" customHeight="1">
      <c r="A67" s="57"/>
      <c r="B67" s="4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9"/>
      <c r="BA67" s="58"/>
    </row>
    <row r="68" spans="1:53" s="43" customFormat="1" ht="15.75" thickBot="1">
      <c r="A68" s="57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2"/>
      <c r="BA68" s="58"/>
    </row>
    <row r="69" spans="1:53" s="43" customFormat="1" ht="15.75" thickBot="1">
      <c r="A69" s="57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58"/>
    </row>
    <row r="70" spans="1:53" ht="20.25" customHeight="1">
      <c r="A70" s="55"/>
      <c r="B70" s="309" t="s">
        <v>44</v>
      </c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11" t="s">
        <v>45</v>
      </c>
      <c r="AV70" s="311"/>
      <c r="AW70" s="311"/>
      <c r="AX70" s="311"/>
      <c r="AY70" s="311"/>
      <c r="AZ70" s="311"/>
      <c r="BA70" s="56"/>
    </row>
    <row r="71" spans="1:53" ht="10.5" customHeight="1">
      <c r="A71" s="55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0"/>
      <c r="AL71" s="310"/>
      <c r="AM71" s="310"/>
      <c r="AN71" s="310"/>
      <c r="AO71" s="310"/>
      <c r="AP71" s="310"/>
      <c r="AQ71" s="310"/>
      <c r="AR71" s="310"/>
      <c r="AS71" s="310"/>
      <c r="AT71" s="310"/>
      <c r="AU71" s="312"/>
      <c r="AV71" s="312"/>
      <c r="AW71" s="312"/>
      <c r="AX71" s="312"/>
      <c r="AY71" s="312"/>
      <c r="AZ71" s="312"/>
      <c r="BA71" s="56"/>
    </row>
    <row r="72" spans="1:53" ht="15.75" customHeight="1">
      <c r="A72" s="55"/>
      <c r="B72" s="298" t="s">
        <v>18</v>
      </c>
      <c r="C72" s="298"/>
      <c r="D72" s="298"/>
      <c r="E72" s="298"/>
      <c r="F72" s="298"/>
      <c r="G72" s="298"/>
      <c r="H72" s="298"/>
      <c r="I72" s="298" t="s">
        <v>41</v>
      </c>
      <c r="J72" s="298"/>
      <c r="K72" s="298"/>
      <c r="L72" s="298"/>
      <c r="M72" s="298"/>
      <c r="N72" s="298"/>
      <c r="O72" s="298"/>
      <c r="P72" s="298" t="s">
        <v>48</v>
      </c>
      <c r="Q72" s="298"/>
      <c r="R72" s="298"/>
      <c r="S72" s="298"/>
      <c r="T72" s="298"/>
      <c r="U72" s="298"/>
      <c r="V72" s="298"/>
      <c r="W72" s="298"/>
      <c r="X72" s="298"/>
      <c r="Y72" s="298"/>
      <c r="Z72" s="298"/>
      <c r="AA72" s="298"/>
      <c r="AB72" s="298"/>
      <c r="AC72" s="298"/>
      <c r="AD72" s="298"/>
      <c r="AE72" s="298"/>
      <c r="AF72" s="298"/>
      <c r="AG72" s="298"/>
      <c r="AH72" s="298"/>
      <c r="AI72" s="298"/>
      <c r="AJ72" s="298"/>
      <c r="AK72" s="298"/>
      <c r="AL72" s="298"/>
      <c r="AM72" s="298"/>
      <c r="AN72" s="298"/>
      <c r="AO72" s="298"/>
      <c r="AP72" s="298"/>
      <c r="AQ72" s="298"/>
      <c r="AR72" s="298"/>
      <c r="AS72" s="298"/>
      <c r="AT72" s="298"/>
      <c r="AU72" s="299" t="s">
        <v>46</v>
      </c>
      <c r="AV72" s="299"/>
      <c r="AW72" s="299"/>
      <c r="AX72" s="299" t="s">
        <v>47</v>
      </c>
      <c r="AY72" s="299"/>
      <c r="AZ72" s="299"/>
      <c r="BA72" s="56"/>
    </row>
    <row r="73" spans="1:53" s="43" customFormat="1" ht="36" customHeight="1">
      <c r="A73" s="57"/>
      <c r="B73" s="287"/>
      <c r="C73" s="288"/>
      <c r="D73" s="288"/>
      <c r="E73" s="288"/>
      <c r="F73" s="288"/>
      <c r="G73" s="288"/>
      <c r="H73" s="289"/>
      <c r="I73" s="290"/>
      <c r="J73" s="291"/>
      <c r="K73" s="291"/>
      <c r="L73" s="291"/>
      <c r="M73" s="291"/>
      <c r="N73" s="291"/>
      <c r="O73" s="291"/>
      <c r="P73" s="318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319"/>
      <c r="AJ73" s="319"/>
      <c r="AK73" s="319"/>
      <c r="AL73" s="319"/>
      <c r="AM73" s="319"/>
      <c r="AN73" s="319"/>
      <c r="AO73" s="319"/>
      <c r="AP73" s="319"/>
      <c r="AQ73" s="319"/>
      <c r="AR73" s="319"/>
      <c r="AS73" s="319"/>
      <c r="AT73" s="320"/>
      <c r="AU73" s="307"/>
      <c r="AV73" s="307"/>
      <c r="AW73" s="307"/>
      <c r="AX73" s="321"/>
      <c r="AY73" s="322"/>
      <c r="AZ73" s="323"/>
      <c r="BA73" s="58"/>
    </row>
    <row r="74" spans="1:53" s="43" customFormat="1" ht="35.25" customHeight="1">
      <c r="A74" s="57"/>
      <c r="B74" s="305"/>
      <c r="C74" s="305"/>
      <c r="D74" s="305"/>
      <c r="E74" s="305"/>
      <c r="F74" s="305"/>
      <c r="G74" s="305"/>
      <c r="H74" s="305"/>
      <c r="I74" s="293"/>
      <c r="J74" s="293"/>
      <c r="K74" s="293"/>
      <c r="L74" s="293"/>
      <c r="M74" s="293"/>
      <c r="N74" s="293"/>
      <c r="O74" s="293"/>
      <c r="P74" s="306"/>
      <c r="Q74" s="305"/>
      <c r="R74" s="305"/>
      <c r="S74" s="305"/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I74" s="305"/>
      <c r="AJ74" s="305"/>
      <c r="AK74" s="305"/>
      <c r="AL74" s="305"/>
      <c r="AM74" s="305"/>
      <c r="AN74" s="305"/>
      <c r="AO74" s="305"/>
      <c r="AP74" s="305"/>
      <c r="AQ74" s="305"/>
      <c r="AR74" s="305"/>
      <c r="AS74" s="305"/>
      <c r="AT74" s="305"/>
      <c r="AU74" s="307"/>
      <c r="AV74" s="307"/>
      <c r="AW74" s="307"/>
      <c r="AX74" s="308"/>
      <c r="AY74" s="308"/>
      <c r="AZ74" s="308"/>
      <c r="BA74" s="58"/>
    </row>
    <row r="75" spans="1:53" s="43" customFormat="1" ht="52.5" customHeight="1" thickBot="1">
      <c r="A75" s="57"/>
      <c r="B75" s="313"/>
      <c r="C75" s="313"/>
      <c r="D75" s="313"/>
      <c r="E75" s="313"/>
      <c r="F75" s="313"/>
      <c r="G75" s="313"/>
      <c r="H75" s="313"/>
      <c r="I75" s="314"/>
      <c r="J75" s="314"/>
      <c r="K75" s="314"/>
      <c r="L75" s="314"/>
      <c r="M75" s="314"/>
      <c r="N75" s="314"/>
      <c r="O75" s="314"/>
      <c r="P75" s="315"/>
      <c r="Q75" s="313"/>
      <c r="R75" s="313"/>
      <c r="S75" s="313"/>
      <c r="T75" s="313"/>
      <c r="U75" s="313"/>
      <c r="V75" s="313"/>
      <c r="W75" s="313"/>
      <c r="X75" s="313"/>
      <c r="Y75" s="313"/>
      <c r="Z75" s="313"/>
      <c r="AA75" s="313"/>
      <c r="AB75" s="313"/>
      <c r="AC75" s="313"/>
      <c r="AD75" s="313"/>
      <c r="AE75" s="313"/>
      <c r="AF75" s="313"/>
      <c r="AG75" s="313"/>
      <c r="AH75" s="313"/>
      <c r="AI75" s="313"/>
      <c r="AJ75" s="313"/>
      <c r="AK75" s="313"/>
      <c r="AL75" s="313"/>
      <c r="AM75" s="313"/>
      <c r="AN75" s="313"/>
      <c r="AO75" s="313"/>
      <c r="AP75" s="313"/>
      <c r="AQ75" s="313"/>
      <c r="AR75" s="313"/>
      <c r="AS75" s="313"/>
      <c r="AT75" s="313"/>
      <c r="AU75" s="316"/>
      <c r="AV75" s="316"/>
      <c r="AW75" s="316"/>
      <c r="AX75" s="317"/>
      <c r="AY75" s="317"/>
      <c r="AZ75" s="317"/>
      <c r="BA75" s="58"/>
    </row>
    <row r="76" spans="1:53" s="43" customFormat="1" ht="6.75" customHeight="1" thickBot="1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1"/>
    </row>
    <row r="77" ht="15" thickTop="1"/>
  </sheetData>
  <sheetProtection/>
  <mergeCells count="160">
    <mergeCell ref="B75:H75"/>
    <mergeCell ref="I75:O75"/>
    <mergeCell ref="P75:AT75"/>
    <mergeCell ref="AU75:AW75"/>
    <mergeCell ref="AX75:AZ75"/>
    <mergeCell ref="B73:H73"/>
    <mergeCell ref="I73:O73"/>
    <mergeCell ref="P73:AT73"/>
    <mergeCell ref="AU73:AW73"/>
    <mergeCell ref="AX73:AZ73"/>
    <mergeCell ref="B74:H74"/>
    <mergeCell ref="I74:O74"/>
    <mergeCell ref="P74:AT74"/>
    <mergeCell ref="AU74:AW74"/>
    <mergeCell ref="AX74:AZ74"/>
    <mergeCell ref="B49:AZ49"/>
    <mergeCell ref="B70:AT71"/>
    <mergeCell ref="AU70:AZ71"/>
    <mergeCell ref="B72:H72"/>
    <mergeCell ref="I72:O72"/>
    <mergeCell ref="P72:AT72"/>
    <mergeCell ref="AU72:AW72"/>
    <mergeCell ref="AX72:AZ72"/>
    <mergeCell ref="AL46:AP46"/>
    <mergeCell ref="AQ46:AU46"/>
    <mergeCell ref="AV46:AZ46"/>
    <mergeCell ref="B47:AP47"/>
    <mergeCell ref="AQ47:AU47"/>
    <mergeCell ref="AV47:AZ47"/>
    <mergeCell ref="B46:H46"/>
    <mergeCell ref="I46:O46"/>
    <mergeCell ref="P46:V46"/>
    <mergeCell ref="W46:AA46"/>
    <mergeCell ref="AB46:AF46"/>
    <mergeCell ref="AG46:AK46"/>
    <mergeCell ref="AV44:AZ44"/>
    <mergeCell ref="AL45:AP45"/>
    <mergeCell ref="AQ45:AU45"/>
    <mergeCell ref="AV45:AZ45"/>
    <mergeCell ref="B45:H45"/>
    <mergeCell ref="I45:O45"/>
    <mergeCell ref="P45:V45"/>
    <mergeCell ref="W45:AA45"/>
    <mergeCell ref="AB45:AF45"/>
    <mergeCell ref="AG45:AK45"/>
    <mergeCell ref="AQ43:AU43"/>
    <mergeCell ref="AV43:AZ43"/>
    <mergeCell ref="B44:H44"/>
    <mergeCell ref="I44:O44"/>
    <mergeCell ref="P44:V44"/>
    <mergeCell ref="W44:AA44"/>
    <mergeCell ref="AB44:AF44"/>
    <mergeCell ref="AG44:AK44"/>
    <mergeCell ref="AL44:AP44"/>
    <mergeCell ref="AQ44:AU44"/>
    <mergeCell ref="AL42:AP42"/>
    <mergeCell ref="AQ42:AU42"/>
    <mergeCell ref="AV42:AZ42"/>
    <mergeCell ref="B43:H43"/>
    <mergeCell ref="I43:O43"/>
    <mergeCell ref="P43:V43"/>
    <mergeCell ref="W43:AA43"/>
    <mergeCell ref="AB43:AF43"/>
    <mergeCell ref="AG43:AK43"/>
    <mergeCell ref="AL43:AP43"/>
    <mergeCell ref="B42:H42"/>
    <mergeCell ref="I42:O42"/>
    <mergeCell ref="P42:V42"/>
    <mergeCell ref="W42:AA42"/>
    <mergeCell ref="AB42:AF42"/>
    <mergeCell ref="AG42:AK42"/>
    <mergeCell ref="B40:AZ40"/>
    <mergeCell ref="B41:H41"/>
    <mergeCell ref="I41:O41"/>
    <mergeCell ref="P41:V41"/>
    <mergeCell ref="W41:AA41"/>
    <mergeCell ref="AB41:AF41"/>
    <mergeCell ref="AG41:AK41"/>
    <mergeCell ref="AL41:AP41"/>
    <mergeCell ref="AQ41:AU41"/>
    <mergeCell ref="AV41:AZ41"/>
    <mergeCell ref="B38:AZ38"/>
    <mergeCell ref="B39:AZ39"/>
    <mergeCell ref="E35:R35"/>
    <mergeCell ref="S35:AG35"/>
    <mergeCell ref="AH35:AU35"/>
    <mergeCell ref="E36:R36"/>
    <mergeCell ref="S36:AG36"/>
    <mergeCell ref="AH36:AU36"/>
    <mergeCell ref="B31:AZ31"/>
    <mergeCell ref="B32:AZ32"/>
    <mergeCell ref="B33:E33"/>
    <mergeCell ref="F33:AB33"/>
    <mergeCell ref="AC33:AG33"/>
    <mergeCell ref="AH33:AZ33"/>
    <mergeCell ref="B29:AZ29"/>
    <mergeCell ref="B30:H30"/>
    <mergeCell ref="J30:N30"/>
    <mergeCell ref="O30:Q30"/>
    <mergeCell ref="T30:X30"/>
    <mergeCell ref="Y30:AA30"/>
    <mergeCell ref="AD30:AG30"/>
    <mergeCell ref="AH30:AJ30"/>
    <mergeCell ref="AF23:AJ24"/>
    <mergeCell ref="AK23:AO24"/>
    <mergeCell ref="AP23:AT24"/>
    <mergeCell ref="AU23:AZ24"/>
    <mergeCell ref="B25:AZ25"/>
    <mergeCell ref="B26:I28"/>
    <mergeCell ref="J26:AZ28"/>
    <mergeCell ref="B20:AZ20"/>
    <mergeCell ref="AF21:AJ22"/>
    <mergeCell ref="AK21:AZ21"/>
    <mergeCell ref="B22:D23"/>
    <mergeCell ref="E22:M23"/>
    <mergeCell ref="O22:S23"/>
    <mergeCell ref="T22:AD23"/>
    <mergeCell ref="AK22:AO22"/>
    <mergeCell ref="AP22:AT22"/>
    <mergeCell ref="AU22:AZ22"/>
    <mergeCell ref="B15:AZ15"/>
    <mergeCell ref="B16:H16"/>
    <mergeCell ref="I16:AZ16"/>
    <mergeCell ref="B17:AZ17"/>
    <mergeCell ref="B18:G19"/>
    <mergeCell ref="H18:AD18"/>
    <mergeCell ref="AF18:AJ19"/>
    <mergeCell ref="AK18:AZ19"/>
    <mergeCell ref="H19:AD19"/>
    <mergeCell ref="B11:AZ11"/>
    <mergeCell ref="B12:H12"/>
    <mergeCell ref="I12:AZ12"/>
    <mergeCell ref="B13:AZ13"/>
    <mergeCell ref="B14:H14"/>
    <mergeCell ref="I14:AZ14"/>
    <mergeCell ref="B9:AZ9"/>
    <mergeCell ref="B10:H10"/>
    <mergeCell ref="I10:AI10"/>
    <mergeCell ref="AK10:AM10"/>
    <mergeCell ref="AN10:AO10"/>
    <mergeCell ref="AP10:AQ10"/>
    <mergeCell ref="AR10:AT10"/>
    <mergeCell ref="AV10:AX10"/>
    <mergeCell ref="AY10:AZ10"/>
    <mergeCell ref="B6:AZ6"/>
    <mergeCell ref="B7:AZ7"/>
    <mergeCell ref="B8:H8"/>
    <mergeCell ref="I8:AL8"/>
    <mergeCell ref="AN8:AQ8"/>
    <mergeCell ref="AR8:AW8"/>
    <mergeCell ref="G1:R4"/>
    <mergeCell ref="S1:AT1"/>
    <mergeCell ref="S2:AT2"/>
    <mergeCell ref="S3:U3"/>
    <mergeCell ref="V3:AG3"/>
    <mergeCell ref="AH3:AJ3"/>
    <mergeCell ref="AK3:AT3"/>
    <mergeCell ref="V4:AG4"/>
    <mergeCell ref="AH4:AJ4"/>
    <mergeCell ref="AK4:AT4"/>
  </mergeCells>
  <printOptions horizontalCentered="1"/>
  <pageMargins left="0.1968503937007874" right="0.1968503937007874" top="0.3937007874015748" bottom="0.3937007874015748" header="1.062992125984252" footer="0.1968503937007874"/>
  <pageSetup horizontalDpi="600" verticalDpi="600" orientation="portrait" paperSize="121" scale="85" r:id="rId2"/>
  <headerFooter>
    <oddHeader xml:space="preserve">&amp;R&amp;"Arial,Normal"&amp;P de &amp;N                                                    </oddHeader>
  </headerFooter>
  <rowBreaks count="1" manualBreakCount="1">
    <brk id="69" max="5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4"/>
  <sheetViews>
    <sheetView tabSelected="1" zoomScalePageLayoutView="0" workbookViewId="0" topLeftCell="A55">
      <selection activeCell="AV50" sqref="AV50"/>
    </sheetView>
  </sheetViews>
  <sheetFormatPr defaultColWidth="11.421875" defaultRowHeight="15"/>
  <cols>
    <col min="1" max="1" width="2.00390625" style="1" customWidth="1"/>
    <col min="2" max="2" width="4.28125" style="1" customWidth="1"/>
    <col min="3" max="3" width="3.140625" style="1" customWidth="1"/>
    <col min="4" max="10" width="2.7109375" style="1" customWidth="1"/>
    <col min="11" max="12" width="2.57421875" style="1" customWidth="1"/>
    <col min="13" max="25" width="2.7109375" style="1" customWidth="1"/>
    <col min="26" max="26" width="9.140625" style="1" customWidth="1"/>
    <col min="27" max="31" width="2.7109375" style="1" customWidth="1"/>
    <col min="32" max="32" width="4.421875" style="1" customWidth="1"/>
    <col min="33" max="42" width="2.7109375" style="1" customWidth="1"/>
    <col min="43" max="43" width="3.00390625" style="1" customWidth="1"/>
    <col min="44" max="46" width="2.7109375" style="1" customWidth="1"/>
    <col min="47" max="47" width="8.57421875" style="1" customWidth="1"/>
    <col min="48" max="48" width="3.28125" style="1" customWidth="1"/>
    <col min="49" max="50" width="2.7109375" style="1" customWidth="1"/>
    <col min="51" max="51" width="3.8515625" style="1" customWidth="1"/>
    <col min="52" max="52" width="3.7109375" style="1" customWidth="1"/>
    <col min="53" max="53" width="1.421875" style="1" customWidth="1"/>
    <col min="54" max="54" width="7.421875" style="1" customWidth="1"/>
    <col min="55" max="55" width="7.57421875" style="1" customWidth="1"/>
    <col min="56" max="56" width="7.7109375" style="1" customWidth="1"/>
    <col min="57" max="57" width="9.28125" style="1" customWidth="1"/>
    <col min="58" max="16384" width="11.421875" style="1" customWidth="1"/>
  </cols>
  <sheetData>
    <row r="1" spans="2:47" ht="18.75" customHeight="1" thickTop="1">
      <c r="B1" s="5"/>
      <c r="C1" s="5"/>
      <c r="D1" s="5"/>
      <c r="E1" s="5"/>
      <c r="F1" s="5"/>
      <c r="G1" s="190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6" t="s">
        <v>49</v>
      </c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7"/>
      <c r="AU1" s="12"/>
    </row>
    <row r="2" spans="2:47" ht="18.75" customHeight="1">
      <c r="B2" s="5"/>
      <c r="C2" s="5"/>
      <c r="D2" s="5"/>
      <c r="E2" s="5"/>
      <c r="F2" s="5"/>
      <c r="G2" s="192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8" t="s">
        <v>50</v>
      </c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9"/>
      <c r="AU2" s="23"/>
    </row>
    <row r="3" spans="2:47" ht="19.5" customHeight="1">
      <c r="B3" s="5"/>
      <c r="C3" s="5"/>
      <c r="D3" s="5"/>
      <c r="E3" s="5"/>
      <c r="F3" s="5"/>
      <c r="G3" s="192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200" t="s">
        <v>2</v>
      </c>
      <c r="T3" s="201"/>
      <c r="U3" s="202"/>
      <c r="V3" s="203" t="s">
        <v>51</v>
      </c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5"/>
      <c r="AH3" s="200" t="s">
        <v>4</v>
      </c>
      <c r="AI3" s="201"/>
      <c r="AJ3" s="202"/>
      <c r="AK3" s="206">
        <v>1</v>
      </c>
      <c r="AL3" s="207"/>
      <c r="AM3" s="207"/>
      <c r="AN3" s="207"/>
      <c r="AO3" s="207"/>
      <c r="AP3" s="207"/>
      <c r="AQ3" s="207"/>
      <c r="AR3" s="207"/>
      <c r="AS3" s="207"/>
      <c r="AT3" s="208"/>
      <c r="AU3" s="24"/>
    </row>
    <row r="4" spans="2:47" ht="18.75" customHeight="1" thickBot="1">
      <c r="B4" s="5"/>
      <c r="C4" s="5"/>
      <c r="D4" s="5"/>
      <c r="E4" s="5"/>
      <c r="F4" s="5"/>
      <c r="G4" s="194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6" t="s">
        <v>3</v>
      </c>
      <c r="T4" s="6"/>
      <c r="U4" s="6"/>
      <c r="V4" s="209">
        <v>42821</v>
      </c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1"/>
      <c r="AH4" s="212" t="s">
        <v>5</v>
      </c>
      <c r="AI4" s="213"/>
      <c r="AJ4" s="214"/>
      <c r="AK4" s="212"/>
      <c r="AL4" s="213"/>
      <c r="AM4" s="213"/>
      <c r="AN4" s="213"/>
      <c r="AO4" s="213"/>
      <c r="AP4" s="213"/>
      <c r="AQ4" s="213"/>
      <c r="AR4" s="213"/>
      <c r="AS4" s="213"/>
      <c r="AT4" s="215"/>
      <c r="AU4" s="24"/>
    </row>
    <row r="5" spans="2:40" ht="8.25" customHeight="1" thickTop="1"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2:52" s="7" customFormat="1" ht="18" customHeight="1" thickBot="1">
      <c r="B6" s="216" t="s">
        <v>8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</row>
    <row r="7" spans="1:53" s="7" customFormat="1" ht="6" customHeight="1" thickTop="1">
      <c r="A7" s="25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6"/>
    </row>
    <row r="8" spans="1:53" s="15" customFormat="1" ht="29.25" customHeight="1">
      <c r="A8" s="27"/>
      <c r="B8" s="218" t="s">
        <v>11</v>
      </c>
      <c r="C8" s="218"/>
      <c r="D8" s="218"/>
      <c r="E8" s="218"/>
      <c r="F8" s="218"/>
      <c r="G8" s="218"/>
      <c r="H8" s="218"/>
      <c r="I8" s="219" t="s">
        <v>52</v>
      </c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N8" s="220" t="s">
        <v>13</v>
      </c>
      <c r="AO8" s="220"/>
      <c r="AP8" s="220"/>
      <c r="AQ8" s="220"/>
      <c r="AR8" s="219" t="s">
        <v>67</v>
      </c>
      <c r="AS8" s="219"/>
      <c r="AT8" s="219"/>
      <c r="AU8" s="219"/>
      <c r="AV8" s="219"/>
      <c r="AW8" s="219"/>
      <c r="AX8" s="14"/>
      <c r="AY8" s="14"/>
      <c r="AZ8" s="14"/>
      <c r="BA8" s="28"/>
    </row>
    <row r="9" spans="1:53" s="7" customFormat="1" ht="6" customHeight="1">
      <c r="A9" s="29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30"/>
    </row>
    <row r="10" spans="1:53" s="17" customFormat="1" ht="23.25" customHeight="1">
      <c r="A10" s="27"/>
      <c r="B10" s="222" t="s">
        <v>12</v>
      </c>
      <c r="C10" s="222"/>
      <c r="D10" s="222"/>
      <c r="E10" s="222"/>
      <c r="F10" s="222"/>
      <c r="G10" s="222"/>
      <c r="H10" s="222"/>
      <c r="I10" s="223" t="s">
        <v>68</v>
      </c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16"/>
      <c r="AK10" s="222" t="s">
        <v>6</v>
      </c>
      <c r="AL10" s="222"/>
      <c r="AM10" s="222"/>
      <c r="AN10" s="219">
        <v>23</v>
      </c>
      <c r="AO10" s="219"/>
      <c r="AP10" s="219">
        <v>8</v>
      </c>
      <c r="AQ10" s="219"/>
      <c r="AR10" s="219">
        <v>2017</v>
      </c>
      <c r="AS10" s="219"/>
      <c r="AT10" s="219"/>
      <c r="AU10" s="13"/>
      <c r="AV10" s="222" t="s">
        <v>1</v>
      </c>
      <c r="AW10" s="222"/>
      <c r="AX10" s="222"/>
      <c r="AY10" s="224">
        <v>1</v>
      </c>
      <c r="AZ10" s="224"/>
      <c r="BA10" s="28"/>
    </row>
    <row r="11" spans="1:53" s="7" customFormat="1" ht="6" customHeight="1">
      <c r="A11" s="29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30"/>
    </row>
    <row r="12" spans="1:53" s="17" customFormat="1" ht="30.75" customHeight="1">
      <c r="A12" s="27"/>
      <c r="B12" s="225" t="s">
        <v>14</v>
      </c>
      <c r="C12" s="225"/>
      <c r="D12" s="225"/>
      <c r="E12" s="225"/>
      <c r="F12" s="225"/>
      <c r="G12" s="225"/>
      <c r="H12" s="225"/>
      <c r="I12" s="226" t="s">
        <v>71</v>
      </c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8"/>
    </row>
    <row r="13" spans="1:53" s="7" customFormat="1" ht="6" customHeight="1">
      <c r="A13" s="29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30"/>
    </row>
    <row r="14" spans="1:53" s="17" customFormat="1" ht="34.5" customHeight="1">
      <c r="A14" s="27"/>
      <c r="B14" s="225" t="s">
        <v>15</v>
      </c>
      <c r="C14" s="225"/>
      <c r="D14" s="225"/>
      <c r="E14" s="225"/>
      <c r="F14" s="225"/>
      <c r="G14" s="225"/>
      <c r="H14" s="225"/>
      <c r="I14" s="226" t="s">
        <v>54</v>
      </c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8"/>
    </row>
    <row r="15" spans="1:53" s="7" customFormat="1" ht="6" customHeight="1">
      <c r="A15" s="29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30"/>
    </row>
    <row r="16" spans="1:53" s="17" customFormat="1" ht="42.75" customHeight="1">
      <c r="A16" s="27"/>
      <c r="B16" s="225" t="s">
        <v>16</v>
      </c>
      <c r="C16" s="225"/>
      <c r="D16" s="225"/>
      <c r="E16" s="225"/>
      <c r="F16" s="225"/>
      <c r="G16" s="225"/>
      <c r="H16" s="225"/>
      <c r="I16" s="226" t="s">
        <v>55</v>
      </c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8"/>
    </row>
    <row r="17" spans="1:53" s="7" customFormat="1" ht="6" customHeight="1">
      <c r="A17" s="29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30"/>
    </row>
    <row r="18" spans="1:53" s="17" customFormat="1" ht="24.75" customHeight="1">
      <c r="A18" s="27"/>
      <c r="B18" s="227" t="s">
        <v>20</v>
      </c>
      <c r="C18" s="227"/>
      <c r="D18" s="227"/>
      <c r="E18" s="227"/>
      <c r="F18" s="227"/>
      <c r="G18" s="227"/>
      <c r="H18" s="229" t="s">
        <v>69</v>
      </c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15"/>
      <c r="AF18" s="231" t="s">
        <v>21</v>
      </c>
      <c r="AG18" s="231"/>
      <c r="AH18" s="231"/>
      <c r="AI18" s="231"/>
      <c r="AJ18" s="231"/>
      <c r="AK18" s="233" t="s">
        <v>74</v>
      </c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8"/>
    </row>
    <row r="19" spans="1:53" s="18" customFormat="1" ht="34.5" customHeight="1">
      <c r="A19" s="31"/>
      <c r="B19" s="228"/>
      <c r="C19" s="228"/>
      <c r="D19" s="228"/>
      <c r="E19" s="228"/>
      <c r="F19" s="228"/>
      <c r="G19" s="228"/>
      <c r="H19" s="226" t="s">
        <v>70</v>
      </c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16"/>
      <c r="AF19" s="232"/>
      <c r="AG19" s="232"/>
      <c r="AH19" s="232"/>
      <c r="AI19" s="232"/>
      <c r="AJ19" s="232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32"/>
    </row>
    <row r="20" spans="1:53" s="7" customFormat="1" ht="6" customHeight="1">
      <c r="A20" s="29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30"/>
    </row>
    <row r="21" spans="1:53" s="17" customFormat="1" ht="14.25" customHeight="1">
      <c r="A21" s="2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9"/>
      <c r="U21" s="9"/>
      <c r="V21" s="9"/>
      <c r="W21" s="10"/>
      <c r="X21" s="10"/>
      <c r="Y21" s="10"/>
      <c r="Z21" s="10"/>
      <c r="AA21" s="10"/>
      <c r="AB21" s="15"/>
      <c r="AC21" s="10"/>
      <c r="AD21" s="10"/>
      <c r="AE21" s="10"/>
      <c r="AF21" s="236" t="s">
        <v>31</v>
      </c>
      <c r="AG21" s="236"/>
      <c r="AH21" s="236"/>
      <c r="AI21" s="236"/>
      <c r="AJ21" s="236"/>
      <c r="AK21" s="237" t="s">
        <v>25</v>
      </c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8"/>
    </row>
    <row r="22" spans="1:53" s="17" customFormat="1" ht="15" customHeight="1">
      <c r="A22" s="27"/>
      <c r="B22" s="238" t="s">
        <v>32</v>
      </c>
      <c r="C22" s="238"/>
      <c r="D22" s="238"/>
      <c r="E22" s="240" t="s">
        <v>73</v>
      </c>
      <c r="F22" s="240"/>
      <c r="G22" s="240"/>
      <c r="H22" s="240"/>
      <c r="I22" s="240"/>
      <c r="J22" s="240"/>
      <c r="K22" s="240"/>
      <c r="L22" s="240"/>
      <c r="M22" s="240"/>
      <c r="N22" s="10"/>
      <c r="O22" s="231" t="s">
        <v>33</v>
      </c>
      <c r="P22" s="231"/>
      <c r="Q22" s="231"/>
      <c r="R22" s="231"/>
      <c r="S22" s="231"/>
      <c r="T22" s="242" t="s">
        <v>59</v>
      </c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11"/>
      <c r="AF22" s="236"/>
      <c r="AG22" s="236"/>
      <c r="AH22" s="236"/>
      <c r="AI22" s="236"/>
      <c r="AJ22" s="236"/>
      <c r="AK22" s="244" t="s">
        <v>26</v>
      </c>
      <c r="AL22" s="244"/>
      <c r="AM22" s="244"/>
      <c r="AN22" s="244"/>
      <c r="AO22" s="244"/>
      <c r="AP22" s="245" t="s">
        <v>27</v>
      </c>
      <c r="AQ22" s="245"/>
      <c r="AR22" s="245"/>
      <c r="AS22" s="245"/>
      <c r="AT22" s="245"/>
      <c r="AU22" s="246" t="s">
        <v>28</v>
      </c>
      <c r="AV22" s="246"/>
      <c r="AW22" s="246"/>
      <c r="AX22" s="246"/>
      <c r="AY22" s="246"/>
      <c r="AZ22" s="246"/>
      <c r="BA22" s="28"/>
    </row>
    <row r="23" spans="1:53" s="17" customFormat="1" ht="18" customHeight="1">
      <c r="A23" s="27"/>
      <c r="B23" s="239"/>
      <c r="C23" s="239"/>
      <c r="D23" s="239"/>
      <c r="E23" s="241"/>
      <c r="F23" s="241"/>
      <c r="G23" s="241"/>
      <c r="H23" s="241"/>
      <c r="I23" s="241"/>
      <c r="J23" s="241"/>
      <c r="K23" s="241"/>
      <c r="L23" s="241"/>
      <c r="M23" s="241"/>
      <c r="N23" s="10"/>
      <c r="O23" s="232"/>
      <c r="P23" s="232"/>
      <c r="Q23" s="232"/>
      <c r="R23" s="232"/>
      <c r="S23" s="232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11"/>
      <c r="AF23" s="247">
        <v>0.9</v>
      </c>
      <c r="AG23" s="248"/>
      <c r="AH23" s="248"/>
      <c r="AI23" s="248"/>
      <c r="AJ23" s="248"/>
      <c r="AK23" s="249" t="s">
        <v>56</v>
      </c>
      <c r="AL23" s="249"/>
      <c r="AM23" s="249"/>
      <c r="AN23" s="249"/>
      <c r="AO23" s="249"/>
      <c r="AP23" s="250" t="s">
        <v>58</v>
      </c>
      <c r="AQ23" s="249"/>
      <c r="AR23" s="249"/>
      <c r="AS23" s="249"/>
      <c r="AT23" s="249"/>
      <c r="AU23" s="249" t="s">
        <v>57</v>
      </c>
      <c r="AV23" s="249"/>
      <c r="AW23" s="249"/>
      <c r="AX23" s="249"/>
      <c r="AY23" s="249"/>
      <c r="AZ23" s="249"/>
      <c r="BA23" s="28"/>
    </row>
    <row r="24" spans="1:53" s="17" customFormat="1" ht="15.75" customHeight="1">
      <c r="A24" s="2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9"/>
      <c r="P24" s="9"/>
      <c r="Q24" s="9"/>
      <c r="R24" s="9"/>
      <c r="S24" s="9"/>
      <c r="T24" s="9"/>
      <c r="U24" s="9"/>
      <c r="V24" s="9"/>
      <c r="W24" s="11"/>
      <c r="X24" s="11"/>
      <c r="Y24" s="11"/>
      <c r="Z24" s="11"/>
      <c r="AA24" s="11"/>
      <c r="AB24" s="11"/>
      <c r="AC24" s="11"/>
      <c r="AD24" s="11"/>
      <c r="AE24" s="11"/>
      <c r="AF24" s="248"/>
      <c r="AG24" s="248"/>
      <c r="AH24" s="248"/>
      <c r="AI24" s="248"/>
      <c r="AJ24" s="248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8"/>
    </row>
    <row r="25" spans="1:53" s="7" customFormat="1" ht="6" customHeight="1">
      <c r="A25" s="29"/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30"/>
    </row>
    <row r="26" spans="1:53" s="19" customFormat="1" ht="14.25">
      <c r="A26" s="33"/>
      <c r="B26" s="251" t="s">
        <v>30</v>
      </c>
      <c r="C26" s="251"/>
      <c r="D26" s="251"/>
      <c r="E26" s="251"/>
      <c r="F26" s="251"/>
      <c r="G26" s="251"/>
      <c r="H26" s="251"/>
      <c r="I26" s="251"/>
      <c r="J26" s="254" t="s">
        <v>75</v>
      </c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5"/>
      <c r="AK26" s="255"/>
      <c r="AL26" s="255"/>
      <c r="AM26" s="255"/>
      <c r="AN26" s="255"/>
      <c r="AO26" s="255"/>
      <c r="AP26" s="255"/>
      <c r="AQ26" s="255"/>
      <c r="AR26" s="255"/>
      <c r="AS26" s="255"/>
      <c r="AT26" s="255"/>
      <c r="AU26" s="255"/>
      <c r="AV26" s="255"/>
      <c r="AW26" s="255"/>
      <c r="AX26" s="255"/>
      <c r="AY26" s="255"/>
      <c r="AZ26" s="256"/>
      <c r="BA26" s="34"/>
    </row>
    <row r="27" spans="1:53" s="19" customFormat="1" ht="12" customHeight="1">
      <c r="A27" s="33"/>
      <c r="B27" s="252"/>
      <c r="C27" s="252"/>
      <c r="D27" s="252"/>
      <c r="E27" s="252"/>
      <c r="F27" s="252"/>
      <c r="G27" s="252"/>
      <c r="H27" s="252"/>
      <c r="I27" s="252"/>
      <c r="J27" s="257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  <c r="AK27" s="258"/>
      <c r="AL27" s="258"/>
      <c r="AM27" s="258"/>
      <c r="AN27" s="258"/>
      <c r="AO27" s="258"/>
      <c r="AP27" s="258"/>
      <c r="AQ27" s="258"/>
      <c r="AR27" s="258"/>
      <c r="AS27" s="258"/>
      <c r="AT27" s="258"/>
      <c r="AU27" s="258"/>
      <c r="AV27" s="258"/>
      <c r="AW27" s="258"/>
      <c r="AX27" s="258"/>
      <c r="AY27" s="258"/>
      <c r="AZ27" s="259"/>
      <c r="BA27" s="34"/>
    </row>
    <row r="28" spans="1:53" s="20" customFormat="1" ht="17.25" customHeight="1">
      <c r="A28" s="35"/>
      <c r="B28" s="253"/>
      <c r="C28" s="253"/>
      <c r="D28" s="253"/>
      <c r="E28" s="253"/>
      <c r="F28" s="253"/>
      <c r="G28" s="253"/>
      <c r="H28" s="253"/>
      <c r="I28" s="253"/>
      <c r="J28" s="260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261"/>
      <c r="AH28" s="261"/>
      <c r="AI28" s="261"/>
      <c r="AJ28" s="261"/>
      <c r="AK28" s="261"/>
      <c r="AL28" s="261"/>
      <c r="AM28" s="261"/>
      <c r="AN28" s="261"/>
      <c r="AO28" s="261"/>
      <c r="AP28" s="261"/>
      <c r="AQ28" s="261"/>
      <c r="AR28" s="261"/>
      <c r="AS28" s="261"/>
      <c r="AT28" s="261"/>
      <c r="AU28" s="261"/>
      <c r="AV28" s="261"/>
      <c r="AW28" s="261"/>
      <c r="AX28" s="261"/>
      <c r="AY28" s="261"/>
      <c r="AZ28" s="262"/>
      <c r="BA28" s="36"/>
    </row>
    <row r="29" spans="1:53" s="7" customFormat="1" ht="6" customHeight="1" thickBot="1">
      <c r="A29" s="29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30"/>
    </row>
    <row r="30" spans="1:53" s="21" customFormat="1" ht="17.25" customHeight="1" thickBot="1">
      <c r="A30" s="37"/>
      <c r="B30" s="263" t="s">
        <v>29</v>
      </c>
      <c r="C30" s="263"/>
      <c r="D30" s="263"/>
      <c r="E30" s="263"/>
      <c r="F30" s="263"/>
      <c r="G30" s="263"/>
      <c r="H30" s="263"/>
      <c r="I30" s="22"/>
      <c r="J30" s="264" t="s">
        <v>9</v>
      </c>
      <c r="K30" s="264"/>
      <c r="L30" s="264"/>
      <c r="M30" s="264"/>
      <c r="N30" s="264"/>
      <c r="O30" s="265" t="s">
        <v>60</v>
      </c>
      <c r="P30" s="266"/>
      <c r="Q30" s="267"/>
      <c r="R30" s="22"/>
      <c r="S30" s="22"/>
      <c r="T30" s="268" t="s">
        <v>53</v>
      </c>
      <c r="U30" s="268"/>
      <c r="V30" s="268"/>
      <c r="W30" s="268"/>
      <c r="X30" s="269"/>
      <c r="Y30" s="270"/>
      <c r="Z30" s="271"/>
      <c r="AA30" s="272"/>
      <c r="AB30" s="22"/>
      <c r="AC30" s="22"/>
      <c r="AD30" s="268" t="s">
        <v>10</v>
      </c>
      <c r="AE30" s="268"/>
      <c r="AF30" s="268"/>
      <c r="AG30" s="268"/>
      <c r="AH30" s="273"/>
      <c r="AI30" s="274"/>
      <c r="AJ30" s="275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38"/>
    </row>
    <row r="31" spans="1:53" s="7" customFormat="1" ht="6" customHeight="1">
      <c r="A31" s="29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30"/>
    </row>
    <row r="32" spans="1:53" s="20" customFormat="1" ht="15.75" customHeight="1">
      <c r="A32" s="35"/>
      <c r="B32" s="276" t="s">
        <v>22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36"/>
    </row>
    <row r="33" spans="1:53" s="20" customFormat="1" ht="18" customHeight="1">
      <c r="A33" s="35"/>
      <c r="B33" s="277" t="s">
        <v>23</v>
      </c>
      <c r="C33" s="277"/>
      <c r="D33" s="277"/>
      <c r="E33" s="277"/>
      <c r="F33" s="278" t="s">
        <v>62</v>
      </c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9" t="s">
        <v>24</v>
      </c>
      <c r="AD33" s="279"/>
      <c r="AE33" s="279"/>
      <c r="AF33" s="279"/>
      <c r="AG33" s="279"/>
      <c r="AH33" s="280" t="s">
        <v>101</v>
      </c>
      <c r="AI33" s="280"/>
      <c r="AJ33" s="280"/>
      <c r="AK33" s="280"/>
      <c r="AL33" s="280"/>
      <c r="AM33" s="280"/>
      <c r="AN33" s="280"/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36"/>
    </row>
    <row r="34" spans="1:53" s="7" customFormat="1" ht="6" customHeight="1">
      <c r="A34" s="2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30"/>
    </row>
    <row r="35" spans="1:53" s="7" customFormat="1" ht="45.75" customHeight="1">
      <c r="A35" s="29"/>
      <c r="B35" s="8"/>
      <c r="D35" s="8"/>
      <c r="E35" s="281" t="s">
        <v>0</v>
      </c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 t="s">
        <v>64</v>
      </c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 t="s">
        <v>63</v>
      </c>
      <c r="AI35" s="281"/>
      <c r="AJ35" s="281"/>
      <c r="AK35" s="281"/>
      <c r="AL35" s="281"/>
      <c r="AM35" s="281"/>
      <c r="AN35" s="281"/>
      <c r="AO35" s="281"/>
      <c r="AP35" s="281"/>
      <c r="AQ35" s="281"/>
      <c r="AR35" s="281"/>
      <c r="AS35" s="281"/>
      <c r="AT35" s="281"/>
      <c r="AU35" s="281"/>
      <c r="AV35" s="8"/>
      <c r="AW35" s="8"/>
      <c r="AX35" s="8"/>
      <c r="AY35" s="8"/>
      <c r="AZ35" s="8"/>
      <c r="BA35" s="30"/>
    </row>
    <row r="36" spans="1:53" s="7" customFormat="1" ht="26.25" customHeight="1">
      <c r="A36" s="29"/>
      <c r="B36" s="8"/>
      <c r="D36" s="8"/>
      <c r="E36" s="282" t="s">
        <v>66</v>
      </c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 t="s">
        <v>94</v>
      </c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 t="s">
        <v>94</v>
      </c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8"/>
      <c r="AW36" s="8"/>
      <c r="AX36" s="8"/>
      <c r="AY36" s="8"/>
      <c r="AZ36" s="8"/>
      <c r="BA36" s="30"/>
    </row>
    <row r="37" spans="1:53" s="7" customFormat="1" ht="6" customHeight="1" thickBot="1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1"/>
    </row>
    <row r="38" spans="2:52" s="7" customFormat="1" ht="27" customHeight="1" thickBot="1" thickTop="1">
      <c r="B38" s="216" t="s">
        <v>17</v>
      </c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</row>
    <row r="39" spans="1:53" s="7" customFormat="1" ht="6" customHeight="1" thickBot="1" thickTop="1">
      <c r="A39" s="25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6"/>
    </row>
    <row r="40" spans="1:53" s="7" customFormat="1" ht="15" customHeight="1" thickBot="1">
      <c r="A40" s="29"/>
      <c r="B40" s="283" t="s">
        <v>42</v>
      </c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5"/>
      <c r="BA40" s="30"/>
    </row>
    <row r="41" spans="1:53" s="42" customFormat="1" ht="27.75" customHeight="1">
      <c r="A41" s="53"/>
      <c r="B41" s="286" t="s">
        <v>18</v>
      </c>
      <c r="C41" s="286"/>
      <c r="D41" s="286"/>
      <c r="E41" s="286"/>
      <c r="F41" s="286"/>
      <c r="G41" s="286"/>
      <c r="H41" s="286"/>
      <c r="I41" s="286" t="s">
        <v>40</v>
      </c>
      <c r="J41" s="286"/>
      <c r="K41" s="286"/>
      <c r="L41" s="286"/>
      <c r="M41" s="286"/>
      <c r="N41" s="286"/>
      <c r="O41" s="286"/>
      <c r="P41" s="286" t="s">
        <v>41</v>
      </c>
      <c r="Q41" s="286"/>
      <c r="R41" s="286"/>
      <c r="S41" s="286"/>
      <c r="T41" s="286"/>
      <c r="U41" s="286"/>
      <c r="V41" s="286"/>
      <c r="W41" s="286" t="s">
        <v>95</v>
      </c>
      <c r="X41" s="286"/>
      <c r="Y41" s="286"/>
      <c r="Z41" s="286"/>
      <c r="AA41" s="286"/>
      <c r="AB41" s="341" t="s">
        <v>96</v>
      </c>
      <c r="AC41" s="342"/>
      <c r="AD41" s="342"/>
      <c r="AE41" s="342"/>
      <c r="AF41" s="343"/>
      <c r="AG41" s="286" t="s">
        <v>36</v>
      </c>
      <c r="AH41" s="286"/>
      <c r="AI41" s="286"/>
      <c r="AJ41" s="286"/>
      <c r="AK41" s="286"/>
      <c r="AL41" s="286" t="s">
        <v>37</v>
      </c>
      <c r="AM41" s="286"/>
      <c r="AN41" s="286"/>
      <c r="AO41" s="286"/>
      <c r="AP41" s="286"/>
      <c r="AQ41" s="286" t="s">
        <v>38</v>
      </c>
      <c r="AR41" s="286"/>
      <c r="AS41" s="286"/>
      <c r="AT41" s="286"/>
      <c r="AU41" s="286"/>
      <c r="AV41" s="286" t="s">
        <v>39</v>
      </c>
      <c r="AW41" s="286"/>
      <c r="AX41" s="286"/>
      <c r="AY41" s="286"/>
      <c r="AZ41" s="286"/>
      <c r="BA41" s="54"/>
    </row>
    <row r="42" spans="1:53" s="42" customFormat="1" ht="32.25" customHeight="1">
      <c r="A42" s="53"/>
      <c r="B42" s="325" t="s">
        <v>76</v>
      </c>
      <c r="C42" s="326"/>
      <c r="D42" s="326"/>
      <c r="E42" s="326"/>
      <c r="F42" s="326"/>
      <c r="G42" s="326"/>
      <c r="H42" s="327"/>
      <c r="I42" s="340">
        <v>43189</v>
      </c>
      <c r="J42" s="331"/>
      <c r="K42" s="331"/>
      <c r="L42" s="331"/>
      <c r="M42" s="331"/>
      <c r="N42" s="331"/>
      <c r="O42" s="331"/>
      <c r="P42" s="340">
        <v>43196</v>
      </c>
      <c r="Q42" s="331"/>
      <c r="R42" s="331"/>
      <c r="S42" s="331"/>
      <c r="T42" s="331"/>
      <c r="U42" s="331"/>
      <c r="V42" s="331"/>
      <c r="W42" s="331">
        <v>2.107</v>
      </c>
      <c r="X42" s="331"/>
      <c r="Y42" s="331"/>
      <c r="Z42" s="331"/>
      <c r="AA42" s="331"/>
      <c r="AB42" s="331">
        <v>4.41</v>
      </c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8">
        <f>(W42/AB42)*100%</f>
        <v>0.4777777777777778</v>
      </c>
      <c r="AR42" s="338"/>
      <c r="AS42" s="338"/>
      <c r="AT42" s="338"/>
      <c r="AU42" s="338"/>
      <c r="AV42" s="324">
        <f>AQ42/AF23</f>
        <v>0.5308641975308642</v>
      </c>
      <c r="AW42" s="324"/>
      <c r="AX42" s="324"/>
      <c r="AY42" s="324"/>
      <c r="AZ42" s="324"/>
      <c r="BA42" s="54"/>
    </row>
    <row r="43" spans="1:54" s="42" customFormat="1" ht="37.5" customHeight="1">
      <c r="A43" s="53"/>
      <c r="B43" s="325" t="s">
        <v>93</v>
      </c>
      <c r="C43" s="326"/>
      <c r="D43" s="326"/>
      <c r="E43" s="326"/>
      <c r="F43" s="326"/>
      <c r="G43" s="326"/>
      <c r="H43" s="327"/>
      <c r="I43" s="340">
        <v>43281</v>
      </c>
      <c r="J43" s="331"/>
      <c r="K43" s="331"/>
      <c r="L43" s="331"/>
      <c r="M43" s="331"/>
      <c r="N43" s="331"/>
      <c r="O43" s="331"/>
      <c r="P43" s="340">
        <v>43284</v>
      </c>
      <c r="Q43" s="331"/>
      <c r="R43" s="331"/>
      <c r="S43" s="331"/>
      <c r="T43" s="331"/>
      <c r="U43" s="331"/>
      <c r="V43" s="331"/>
      <c r="W43" s="331">
        <v>2.523</v>
      </c>
      <c r="X43" s="331"/>
      <c r="Y43" s="331"/>
      <c r="Z43" s="331"/>
      <c r="AA43" s="331"/>
      <c r="AB43" s="331">
        <v>4.41</v>
      </c>
      <c r="AC43" s="331"/>
      <c r="AD43" s="331"/>
      <c r="AE43" s="331"/>
      <c r="AF43" s="331"/>
      <c r="AG43" s="331"/>
      <c r="AH43" s="331"/>
      <c r="AI43" s="331"/>
      <c r="AJ43" s="331"/>
      <c r="AK43" s="331"/>
      <c r="AL43" s="339"/>
      <c r="AM43" s="331"/>
      <c r="AN43" s="331"/>
      <c r="AO43" s="331"/>
      <c r="AP43" s="331"/>
      <c r="AQ43" s="338">
        <f>(W43/AB43)*100%</f>
        <v>0.572108843537415</v>
      </c>
      <c r="AR43" s="338"/>
      <c r="AS43" s="338"/>
      <c r="AT43" s="338"/>
      <c r="AU43" s="338"/>
      <c r="AV43" s="324">
        <f>+AQ43/AF23</f>
        <v>0.63567649281935</v>
      </c>
      <c r="AW43" s="324"/>
      <c r="AX43" s="324"/>
      <c r="AY43" s="324"/>
      <c r="AZ43" s="324"/>
      <c r="BA43" s="54"/>
      <c r="BB43" s="103"/>
    </row>
    <row r="44" spans="1:54" s="42" customFormat="1" ht="29.25" customHeight="1">
      <c r="A44" s="53"/>
      <c r="B44" s="325" t="s">
        <v>99</v>
      </c>
      <c r="C44" s="326"/>
      <c r="D44" s="326"/>
      <c r="E44" s="326"/>
      <c r="F44" s="326"/>
      <c r="G44" s="326"/>
      <c r="H44" s="327"/>
      <c r="I44" s="340">
        <v>43373</v>
      </c>
      <c r="J44" s="331"/>
      <c r="K44" s="331"/>
      <c r="L44" s="331"/>
      <c r="M44" s="331"/>
      <c r="N44" s="331"/>
      <c r="O44" s="331"/>
      <c r="P44" s="340">
        <v>43376</v>
      </c>
      <c r="Q44" s="331"/>
      <c r="R44" s="331"/>
      <c r="S44" s="331"/>
      <c r="T44" s="331"/>
      <c r="U44" s="331"/>
      <c r="V44" s="331"/>
      <c r="W44" s="331">
        <v>3.393</v>
      </c>
      <c r="X44" s="331"/>
      <c r="Y44" s="331"/>
      <c r="Z44" s="331"/>
      <c r="AA44" s="331"/>
      <c r="AB44" s="331">
        <v>4.41</v>
      </c>
      <c r="AC44" s="331"/>
      <c r="AD44" s="331"/>
      <c r="AE44" s="331"/>
      <c r="AF44" s="331"/>
      <c r="AG44" s="331"/>
      <c r="AH44" s="331"/>
      <c r="AI44" s="331"/>
      <c r="AJ44" s="331"/>
      <c r="AK44" s="331"/>
      <c r="AL44" s="339"/>
      <c r="AM44" s="331"/>
      <c r="AN44" s="331"/>
      <c r="AO44" s="331"/>
      <c r="AP44" s="331"/>
      <c r="AQ44" s="338">
        <f>(W44/AB44)*100%</f>
        <v>0.7693877551020407</v>
      </c>
      <c r="AR44" s="338"/>
      <c r="AS44" s="338"/>
      <c r="AT44" s="338"/>
      <c r="AU44" s="338"/>
      <c r="AV44" s="324">
        <f>AQ44/AF23</f>
        <v>0.8548752834467119</v>
      </c>
      <c r="AW44" s="324"/>
      <c r="AX44" s="324"/>
      <c r="AY44" s="324"/>
      <c r="AZ44" s="324"/>
      <c r="BA44" s="54"/>
      <c r="BB44" s="103"/>
    </row>
    <row r="45" spans="1:54" s="42" customFormat="1" ht="33" customHeight="1">
      <c r="A45" s="53"/>
      <c r="B45" s="325" t="s">
        <v>120</v>
      </c>
      <c r="C45" s="326"/>
      <c r="D45" s="326"/>
      <c r="E45" s="326"/>
      <c r="F45" s="326"/>
      <c r="G45" s="326"/>
      <c r="H45" s="327"/>
      <c r="I45" s="328">
        <v>43465</v>
      </c>
      <c r="J45" s="329"/>
      <c r="K45" s="329"/>
      <c r="L45" s="329"/>
      <c r="M45" s="329"/>
      <c r="N45" s="329"/>
      <c r="O45" s="330"/>
      <c r="P45" s="328">
        <v>43471</v>
      </c>
      <c r="Q45" s="329"/>
      <c r="R45" s="329"/>
      <c r="S45" s="329"/>
      <c r="T45" s="329"/>
      <c r="U45" s="329"/>
      <c r="V45" s="330"/>
      <c r="W45" s="331"/>
      <c r="X45" s="331"/>
      <c r="Y45" s="331"/>
      <c r="Z45" s="331"/>
      <c r="AA45" s="331"/>
      <c r="AB45" s="331">
        <v>4.41</v>
      </c>
      <c r="AC45" s="331"/>
      <c r="AD45" s="331"/>
      <c r="AE45" s="331"/>
      <c r="AF45" s="331"/>
      <c r="AG45" s="332"/>
      <c r="AH45" s="333"/>
      <c r="AI45" s="333"/>
      <c r="AJ45" s="333"/>
      <c r="AK45" s="334"/>
      <c r="AL45" s="335"/>
      <c r="AM45" s="336"/>
      <c r="AN45" s="336"/>
      <c r="AO45" s="336"/>
      <c r="AP45" s="337"/>
      <c r="AQ45" s="338">
        <f>(W45/AB45)*100%</f>
        <v>0</v>
      </c>
      <c r="AR45" s="338"/>
      <c r="AS45" s="338"/>
      <c r="AT45" s="338"/>
      <c r="AU45" s="338"/>
      <c r="AV45" s="324">
        <f>AQ45/AF23</f>
        <v>0</v>
      </c>
      <c r="AW45" s="324"/>
      <c r="AX45" s="324"/>
      <c r="AY45" s="324"/>
      <c r="AZ45" s="324"/>
      <c r="BA45" s="54"/>
      <c r="BB45" s="103"/>
    </row>
    <row r="46" spans="1:54" s="42" customFormat="1" ht="27" customHeight="1">
      <c r="A46" s="53"/>
      <c r="B46" s="291"/>
      <c r="C46" s="291"/>
      <c r="D46" s="291"/>
      <c r="E46" s="291"/>
      <c r="F46" s="291"/>
      <c r="G46" s="291"/>
      <c r="H46" s="291"/>
      <c r="I46" s="293" t="s">
        <v>7</v>
      </c>
      <c r="J46" s="293"/>
      <c r="K46" s="293"/>
      <c r="L46" s="293"/>
      <c r="M46" s="293"/>
      <c r="N46" s="293"/>
      <c r="O46" s="293"/>
      <c r="P46" s="293" t="s">
        <v>7</v>
      </c>
      <c r="Q46" s="293"/>
      <c r="R46" s="293"/>
      <c r="S46" s="293"/>
      <c r="T46" s="293"/>
      <c r="U46" s="293"/>
      <c r="V46" s="293"/>
      <c r="W46" s="344">
        <v>0.7694</v>
      </c>
      <c r="X46" s="291"/>
      <c r="Y46" s="291"/>
      <c r="Z46" s="291"/>
      <c r="AA46" s="291"/>
      <c r="AB46" s="344">
        <v>0.2306</v>
      </c>
      <c r="AC46" s="291"/>
      <c r="AD46" s="291"/>
      <c r="AE46" s="291"/>
      <c r="AF46" s="291"/>
      <c r="AG46" s="291"/>
      <c r="AH46" s="291"/>
      <c r="AI46" s="291"/>
      <c r="AJ46" s="291"/>
      <c r="AK46" s="291"/>
      <c r="AL46" s="291"/>
      <c r="AM46" s="291"/>
      <c r="AN46" s="291"/>
      <c r="AO46" s="291"/>
      <c r="AP46" s="291"/>
      <c r="AQ46" s="345"/>
      <c r="AR46" s="291"/>
      <c r="AS46" s="291"/>
      <c r="AT46" s="291"/>
      <c r="AU46" s="291"/>
      <c r="AV46" s="291"/>
      <c r="AW46" s="291"/>
      <c r="AX46" s="291"/>
      <c r="AY46" s="291"/>
      <c r="AZ46" s="291"/>
      <c r="BA46" s="54"/>
      <c r="BB46" s="127"/>
    </row>
    <row r="47" spans="1:54" s="42" customFormat="1" ht="14.25" customHeight="1">
      <c r="A47" s="53"/>
      <c r="B47" s="291"/>
      <c r="C47" s="291"/>
      <c r="D47" s="291"/>
      <c r="E47" s="291"/>
      <c r="F47" s="291"/>
      <c r="G47" s="291"/>
      <c r="H47" s="291"/>
      <c r="I47" s="293" t="s">
        <v>7</v>
      </c>
      <c r="J47" s="293"/>
      <c r="K47" s="293"/>
      <c r="L47" s="293"/>
      <c r="M47" s="293"/>
      <c r="N47" s="293"/>
      <c r="O47" s="293"/>
      <c r="P47" s="293" t="s">
        <v>7</v>
      </c>
      <c r="Q47" s="293"/>
      <c r="R47" s="293"/>
      <c r="S47" s="293"/>
      <c r="T47" s="293"/>
      <c r="U47" s="293"/>
      <c r="V47" s="293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1"/>
      <c r="AW47" s="291"/>
      <c r="AX47" s="291"/>
      <c r="AY47" s="291"/>
      <c r="AZ47" s="291"/>
      <c r="BA47" s="54"/>
      <c r="BB47" s="42">
        <v>100</v>
      </c>
    </row>
    <row r="48" spans="1:54" s="42" customFormat="1" ht="14.25" customHeight="1" thickBot="1">
      <c r="A48" s="53"/>
      <c r="B48" s="297"/>
      <c r="C48" s="297"/>
      <c r="D48" s="297"/>
      <c r="E48" s="297"/>
      <c r="F48" s="297"/>
      <c r="G48" s="297"/>
      <c r="H48" s="297"/>
      <c r="I48" s="296" t="s">
        <v>7</v>
      </c>
      <c r="J48" s="296"/>
      <c r="K48" s="296"/>
      <c r="L48" s="296"/>
      <c r="M48" s="296"/>
      <c r="N48" s="296"/>
      <c r="O48" s="296"/>
      <c r="P48" s="296" t="s">
        <v>7</v>
      </c>
      <c r="Q48" s="296"/>
      <c r="R48" s="296"/>
      <c r="S48" s="296"/>
      <c r="T48" s="296"/>
      <c r="U48" s="296"/>
      <c r="V48" s="296"/>
      <c r="W48" s="297"/>
      <c r="X48" s="297"/>
      <c r="Y48" s="297"/>
      <c r="Z48" s="297"/>
      <c r="AA48" s="297"/>
      <c r="AB48" s="297"/>
      <c r="AC48" s="297"/>
      <c r="AD48" s="297"/>
      <c r="AE48" s="297"/>
      <c r="AF48" s="297"/>
      <c r="AG48" s="297"/>
      <c r="AH48" s="297"/>
      <c r="AI48" s="297"/>
      <c r="AJ48" s="297"/>
      <c r="AK48" s="297"/>
      <c r="AL48" s="297"/>
      <c r="AM48" s="297"/>
      <c r="AN48" s="297"/>
      <c r="AO48" s="297"/>
      <c r="AP48" s="297"/>
      <c r="AQ48" s="297"/>
      <c r="AR48" s="297"/>
      <c r="AS48" s="297"/>
      <c r="AT48" s="297"/>
      <c r="AU48" s="297"/>
      <c r="AV48" s="297"/>
      <c r="AW48" s="297"/>
      <c r="AX48" s="297"/>
      <c r="AY48" s="297"/>
      <c r="AZ48" s="297"/>
      <c r="BA48" s="54"/>
      <c r="BB48" s="42">
        <v>76.94</v>
      </c>
    </row>
    <row r="49" spans="1:54" s="42" customFormat="1" ht="14.25" customHeight="1" thickBot="1">
      <c r="A49" s="53"/>
      <c r="B49" s="300" t="s">
        <v>19</v>
      </c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2"/>
      <c r="AQ49" s="379">
        <f>AVERAGE(AQ42:AU44)</f>
        <v>0.6064247921390779</v>
      </c>
      <c r="AR49" s="346"/>
      <c r="AS49" s="346"/>
      <c r="AT49" s="346"/>
      <c r="AU49" s="346"/>
      <c r="AV49" s="380">
        <f>AVERAGE(AV42:AZ44)</f>
        <v>0.6738053245989754</v>
      </c>
      <c r="AW49" s="346"/>
      <c r="AX49" s="346"/>
      <c r="AY49" s="346"/>
      <c r="AZ49" s="346"/>
      <c r="BA49" s="54"/>
      <c r="BB49" s="42">
        <f>BB47-BB48</f>
        <v>23.060000000000002</v>
      </c>
    </row>
    <row r="50" spans="1:53" s="7" customFormat="1" ht="13.5" customHeight="1" thickBot="1">
      <c r="A50" s="29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30"/>
    </row>
    <row r="51" spans="1:53" ht="24" customHeight="1" thickBot="1">
      <c r="A51" s="55"/>
      <c r="B51" s="283" t="s">
        <v>43</v>
      </c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4"/>
      <c r="AO51" s="284"/>
      <c r="AP51" s="284"/>
      <c r="AQ51" s="284"/>
      <c r="AR51" s="284"/>
      <c r="AS51" s="284"/>
      <c r="AT51" s="284"/>
      <c r="AU51" s="284"/>
      <c r="AV51" s="284"/>
      <c r="AW51" s="284"/>
      <c r="AX51" s="284"/>
      <c r="AY51" s="284"/>
      <c r="AZ51" s="285"/>
      <c r="BA51" s="56"/>
    </row>
    <row r="52" spans="1:53" s="43" customFormat="1" ht="15">
      <c r="A52" s="57"/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7"/>
      <c r="BA52" s="58"/>
    </row>
    <row r="53" spans="1:53" s="43" customFormat="1" ht="15">
      <c r="A53" s="57"/>
      <c r="B53" s="4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9"/>
      <c r="BA53" s="58"/>
    </row>
    <row r="54" spans="1:53" s="43" customFormat="1" ht="15">
      <c r="A54" s="57"/>
      <c r="B54" s="4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9"/>
      <c r="BA54" s="58"/>
    </row>
    <row r="55" spans="1:53" s="43" customFormat="1" ht="15">
      <c r="A55" s="57"/>
      <c r="B55" s="4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9"/>
      <c r="BA55" s="58"/>
    </row>
    <row r="56" spans="1:53" s="43" customFormat="1" ht="15">
      <c r="A56" s="57"/>
      <c r="B56" s="4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9"/>
      <c r="BA56" s="58"/>
    </row>
    <row r="57" spans="1:53" s="43" customFormat="1" ht="15">
      <c r="A57" s="57"/>
      <c r="B57" s="48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9"/>
      <c r="BA57" s="58"/>
    </row>
    <row r="58" spans="1:53" s="43" customFormat="1" ht="15">
      <c r="A58" s="57"/>
      <c r="B58" s="48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9"/>
      <c r="BA58" s="58"/>
    </row>
    <row r="59" spans="1:53" s="43" customFormat="1" ht="15">
      <c r="A59" s="57"/>
      <c r="B59" s="4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9"/>
      <c r="BA59" s="58"/>
    </row>
    <row r="60" spans="1:53" s="43" customFormat="1" ht="15">
      <c r="A60" s="57"/>
      <c r="B60" s="4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9"/>
      <c r="BA60" s="58"/>
    </row>
    <row r="61" spans="1:53" s="43" customFormat="1" ht="15">
      <c r="A61" s="57"/>
      <c r="B61" s="4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9"/>
      <c r="BA61" s="58"/>
    </row>
    <row r="62" spans="1:53" s="43" customFormat="1" ht="15">
      <c r="A62" s="57"/>
      <c r="B62" s="4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9"/>
      <c r="BA62" s="58"/>
    </row>
    <row r="63" spans="1:53" s="43" customFormat="1" ht="15">
      <c r="A63" s="57"/>
      <c r="B63" s="4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9"/>
      <c r="BA63" s="58"/>
    </row>
    <row r="64" spans="1:53" s="43" customFormat="1" ht="15">
      <c r="A64" s="57"/>
      <c r="B64" s="4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9"/>
      <c r="BA64" s="58"/>
    </row>
    <row r="65" spans="1:53" s="43" customFormat="1" ht="15">
      <c r="A65" s="57"/>
      <c r="B65" s="4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9"/>
      <c r="BA65" s="58"/>
    </row>
    <row r="66" spans="1:53" s="43" customFormat="1" ht="15">
      <c r="A66" s="57"/>
      <c r="B66" s="4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9"/>
      <c r="BA66" s="58"/>
    </row>
    <row r="67" spans="1:53" s="43" customFormat="1" ht="12.75" customHeight="1">
      <c r="A67" s="57"/>
      <c r="B67" s="4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9"/>
      <c r="BA67" s="58"/>
    </row>
    <row r="68" spans="1:53" s="43" customFormat="1" ht="15.75" thickBot="1">
      <c r="A68" s="57"/>
      <c r="B68" s="50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2"/>
      <c r="BA68" s="58"/>
    </row>
    <row r="69" spans="1:53" s="43" customFormat="1" ht="15.75" thickBot="1">
      <c r="A69" s="57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58"/>
    </row>
    <row r="70" spans="1:53" ht="20.25" customHeight="1">
      <c r="A70" s="55"/>
      <c r="B70" s="309" t="s">
        <v>44</v>
      </c>
      <c r="C70" s="309"/>
      <c r="D70" s="309"/>
      <c r="E70" s="309"/>
      <c r="F70" s="309"/>
      <c r="G70" s="309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  <c r="T70" s="309"/>
      <c r="U70" s="309"/>
      <c r="V70" s="309"/>
      <c r="W70" s="309"/>
      <c r="X70" s="309"/>
      <c r="Y70" s="309"/>
      <c r="Z70" s="309"/>
      <c r="AA70" s="309"/>
      <c r="AB70" s="309"/>
      <c r="AC70" s="309"/>
      <c r="AD70" s="309"/>
      <c r="AE70" s="309"/>
      <c r="AF70" s="309"/>
      <c r="AG70" s="309"/>
      <c r="AH70" s="309"/>
      <c r="AI70" s="309"/>
      <c r="AJ70" s="309"/>
      <c r="AK70" s="309"/>
      <c r="AL70" s="309"/>
      <c r="AM70" s="309"/>
      <c r="AN70" s="309"/>
      <c r="AO70" s="309"/>
      <c r="AP70" s="309"/>
      <c r="AQ70" s="309"/>
      <c r="AR70" s="309"/>
      <c r="AS70" s="309"/>
      <c r="AT70" s="309"/>
      <c r="AU70" s="347" t="s">
        <v>45</v>
      </c>
      <c r="AV70" s="347"/>
      <c r="AW70" s="347"/>
      <c r="AX70" s="347"/>
      <c r="AY70" s="347"/>
      <c r="AZ70" s="347"/>
      <c r="BA70" s="56"/>
    </row>
    <row r="71" spans="1:57" ht="17.25" customHeight="1">
      <c r="A71" s="55"/>
      <c r="B71" s="310"/>
      <c r="C71" s="310"/>
      <c r="D71" s="310"/>
      <c r="E71" s="310"/>
      <c r="F71" s="310"/>
      <c r="G71" s="310"/>
      <c r="H71" s="310"/>
      <c r="I71" s="310"/>
      <c r="J71" s="310"/>
      <c r="K71" s="310"/>
      <c r="L71" s="310"/>
      <c r="M71" s="310"/>
      <c r="N71" s="310"/>
      <c r="O71" s="310"/>
      <c r="P71" s="310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0"/>
      <c r="AK71" s="310"/>
      <c r="AL71" s="310"/>
      <c r="AM71" s="310"/>
      <c r="AN71" s="310"/>
      <c r="AO71" s="310"/>
      <c r="AP71" s="310"/>
      <c r="AQ71" s="310"/>
      <c r="AR71" s="310"/>
      <c r="AS71" s="310"/>
      <c r="AT71" s="310"/>
      <c r="AU71" s="348"/>
      <c r="AV71" s="348"/>
      <c r="AW71" s="348"/>
      <c r="AX71" s="348"/>
      <c r="AY71" s="348"/>
      <c r="AZ71" s="348"/>
      <c r="BA71" s="56"/>
      <c r="BB71">
        <v>0.12</v>
      </c>
      <c r="BC71">
        <v>0.14</v>
      </c>
      <c r="BD71">
        <v>0.008</v>
      </c>
      <c r="BE71" s="102">
        <f>SUM(BB71:BD71)</f>
        <v>0.268</v>
      </c>
    </row>
    <row r="72" spans="1:56" ht="20.25" customHeight="1">
      <c r="A72" s="55"/>
      <c r="B72" s="349" t="s">
        <v>18</v>
      </c>
      <c r="C72" s="349"/>
      <c r="D72" s="349"/>
      <c r="E72" s="349"/>
      <c r="F72" s="349"/>
      <c r="G72" s="349"/>
      <c r="H72" s="349"/>
      <c r="I72" s="349" t="s">
        <v>41</v>
      </c>
      <c r="J72" s="349"/>
      <c r="K72" s="349"/>
      <c r="L72" s="349"/>
      <c r="M72" s="349"/>
      <c r="N72" s="349"/>
      <c r="O72" s="349"/>
      <c r="P72" s="349" t="s">
        <v>48</v>
      </c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  <c r="AS72" s="349"/>
      <c r="AT72" s="349"/>
      <c r="AU72" s="350" t="s">
        <v>46</v>
      </c>
      <c r="AV72" s="350"/>
      <c r="AW72" s="350"/>
      <c r="AX72" s="350" t="s">
        <v>47</v>
      </c>
      <c r="AY72" s="350"/>
      <c r="AZ72" s="350"/>
      <c r="BA72" s="56"/>
      <c r="BD72" s="62"/>
    </row>
    <row r="73" spans="1:56" s="43" customFormat="1" ht="330.75" customHeight="1">
      <c r="A73" s="57"/>
      <c r="B73" s="287" t="s">
        <v>99</v>
      </c>
      <c r="C73" s="288"/>
      <c r="D73" s="288"/>
      <c r="E73" s="288"/>
      <c r="F73" s="288"/>
      <c r="G73" s="288"/>
      <c r="H73" s="289"/>
      <c r="I73" s="290">
        <v>43373</v>
      </c>
      <c r="J73" s="291"/>
      <c r="K73" s="291"/>
      <c r="L73" s="291"/>
      <c r="M73" s="291"/>
      <c r="N73" s="291"/>
      <c r="O73" s="291"/>
      <c r="P73" s="318" t="s">
        <v>121</v>
      </c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  <c r="AH73" s="319"/>
      <c r="AI73" s="319"/>
      <c r="AJ73" s="319"/>
      <c r="AK73" s="319"/>
      <c r="AL73" s="319"/>
      <c r="AM73" s="319"/>
      <c r="AN73" s="319"/>
      <c r="AO73" s="319"/>
      <c r="AP73" s="319"/>
      <c r="AQ73" s="319"/>
      <c r="AR73" s="319"/>
      <c r="AS73" s="319"/>
      <c r="AT73" s="320"/>
      <c r="AU73" s="307"/>
      <c r="AV73" s="307"/>
      <c r="AW73" s="307"/>
      <c r="AX73" s="321" t="s">
        <v>60</v>
      </c>
      <c r="AY73" s="322"/>
      <c r="AZ73" s="323"/>
      <c r="BA73" s="58"/>
      <c r="BB73" s="43">
        <v>3.125</v>
      </c>
      <c r="BC73" s="63">
        <v>0.268</v>
      </c>
      <c r="BD73" s="101">
        <f>BB73+BC73</f>
        <v>3.393</v>
      </c>
    </row>
    <row r="74" spans="1:53" s="43" customFormat="1" ht="6.75" customHeight="1" thickBot="1">
      <c r="A74" s="59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1"/>
    </row>
    <row r="75" ht="15" thickTop="1"/>
  </sheetData>
  <sheetProtection/>
  <mergeCells count="168">
    <mergeCell ref="B72:H72"/>
    <mergeCell ref="I72:O72"/>
    <mergeCell ref="P72:AT72"/>
    <mergeCell ref="AU72:AW72"/>
    <mergeCell ref="AX72:AZ72"/>
    <mergeCell ref="B73:H73"/>
    <mergeCell ref="I73:O73"/>
    <mergeCell ref="P73:AT73"/>
    <mergeCell ref="AU73:AW73"/>
    <mergeCell ref="AX73:AZ73"/>
    <mergeCell ref="AV48:AZ48"/>
    <mergeCell ref="B49:AP49"/>
    <mergeCell ref="AQ49:AU49"/>
    <mergeCell ref="AV49:AZ49"/>
    <mergeCell ref="B51:AZ51"/>
    <mergeCell ref="B70:AT71"/>
    <mergeCell ref="AU70:AZ71"/>
    <mergeCell ref="AQ47:AU47"/>
    <mergeCell ref="AV47:AZ47"/>
    <mergeCell ref="B48:H48"/>
    <mergeCell ref="I48:O48"/>
    <mergeCell ref="P48:V48"/>
    <mergeCell ref="W48:AA48"/>
    <mergeCell ref="AB48:AF48"/>
    <mergeCell ref="AG48:AK48"/>
    <mergeCell ref="AL48:AP48"/>
    <mergeCell ref="AQ48:AU48"/>
    <mergeCell ref="AL46:AP46"/>
    <mergeCell ref="AQ46:AU46"/>
    <mergeCell ref="AV46:AZ46"/>
    <mergeCell ref="B47:H47"/>
    <mergeCell ref="I47:O47"/>
    <mergeCell ref="P47:V47"/>
    <mergeCell ref="W47:AA47"/>
    <mergeCell ref="AB47:AF47"/>
    <mergeCell ref="AG47:AK47"/>
    <mergeCell ref="AL47:AP47"/>
    <mergeCell ref="B46:H46"/>
    <mergeCell ref="I46:O46"/>
    <mergeCell ref="P46:V46"/>
    <mergeCell ref="W46:AA46"/>
    <mergeCell ref="AB46:AF46"/>
    <mergeCell ref="AG46:AK46"/>
    <mergeCell ref="AV42:AZ42"/>
    <mergeCell ref="B43:H43"/>
    <mergeCell ref="I43:O43"/>
    <mergeCell ref="P43:V43"/>
    <mergeCell ref="W43:AA43"/>
    <mergeCell ref="AB43:AF43"/>
    <mergeCell ref="AG43:AK43"/>
    <mergeCell ref="AL43:AP43"/>
    <mergeCell ref="AQ43:AU43"/>
    <mergeCell ref="AV43:AZ43"/>
    <mergeCell ref="AQ41:AU41"/>
    <mergeCell ref="AV41:AZ41"/>
    <mergeCell ref="B42:H42"/>
    <mergeCell ref="I42:O42"/>
    <mergeCell ref="P42:V42"/>
    <mergeCell ref="W42:AA42"/>
    <mergeCell ref="AB42:AF42"/>
    <mergeCell ref="AG42:AK42"/>
    <mergeCell ref="AL42:AP42"/>
    <mergeCell ref="AQ42:AU42"/>
    <mergeCell ref="B38:AZ38"/>
    <mergeCell ref="B39:AZ39"/>
    <mergeCell ref="B40:AZ40"/>
    <mergeCell ref="B41:H41"/>
    <mergeCell ref="I41:O41"/>
    <mergeCell ref="P41:V41"/>
    <mergeCell ref="W41:AA41"/>
    <mergeCell ref="AB41:AF41"/>
    <mergeCell ref="AG41:AK41"/>
    <mergeCell ref="AL41:AP41"/>
    <mergeCell ref="E35:R35"/>
    <mergeCell ref="S35:AG35"/>
    <mergeCell ref="AH35:AU35"/>
    <mergeCell ref="E36:R36"/>
    <mergeCell ref="S36:AG36"/>
    <mergeCell ref="AH36:AU36"/>
    <mergeCell ref="B31:AZ31"/>
    <mergeCell ref="B32:AZ32"/>
    <mergeCell ref="B33:E33"/>
    <mergeCell ref="F33:AB33"/>
    <mergeCell ref="AC33:AG33"/>
    <mergeCell ref="AH33:AZ33"/>
    <mergeCell ref="B29:AZ29"/>
    <mergeCell ref="B30:H30"/>
    <mergeCell ref="J30:N30"/>
    <mergeCell ref="O30:Q30"/>
    <mergeCell ref="T30:X30"/>
    <mergeCell ref="Y30:AA30"/>
    <mergeCell ref="AD30:AG30"/>
    <mergeCell ref="AH30:AJ30"/>
    <mergeCell ref="AF23:AJ24"/>
    <mergeCell ref="AK23:AO24"/>
    <mergeCell ref="AP23:AT24"/>
    <mergeCell ref="AU23:AZ24"/>
    <mergeCell ref="B25:AZ25"/>
    <mergeCell ref="B26:I28"/>
    <mergeCell ref="J26:AZ28"/>
    <mergeCell ref="B20:AZ20"/>
    <mergeCell ref="AF21:AJ22"/>
    <mergeCell ref="AK21:AZ21"/>
    <mergeCell ref="B22:D23"/>
    <mergeCell ref="E22:M23"/>
    <mergeCell ref="O22:S23"/>
    <mergeCell ref="T22:AD23"/>
    <mergeCell ref="AK22:AO22"/>
    <mergeCell ref="AP22:AT22"/>
    <mergeCell ref="AU22:AZ22"/>
    <mergeCell ref="B15:AZ15"/>
    <mergeCell ref="B16:H16"/>
    <mergeCell ref="I16:AZ16"/>
    <mergeCell ref="B17:AZ17"/>
    <mergeCell ref="B18:G19"/>
    <mergeCell ref="H18:AD18"/>
    <mergeCell ref="AF18:AJ19"/>
    <mergeCell ref="AK18:AZ19"/>
    <mergeCell ref="H19:AD19"/>
    <mergeCell ref="B11:AZ11"/>
    <mergeCell ref="B12:H12"/>
    <mergeCell ref="I12:AZ12"/>
    <mergeCell ref="B13:AZ13"/>
    <mergeCell ref="B14:H14"/>
    <mergeCell ref="I14:AZ14"/>
    <mergeCell ref="B9:AZ9"/>
    <mergeCell ref="B10:H10"/>
    <mergeCell ref="I10:AI10"/>
    <mergeCell ref="AK10:AM10"/>
    <mergeCell ref="AN10:AO10"/>
    <mergeCell ref="AP10:AQ10"/>
    <mergeCell ref="AR10:AT10"/>
    <mergeCell ref="AV10:AX10"/>
    <mergeCell ref="AY10:AZ10"/>
    <mergeCell ref="B6:AZ6"/>
    <mergeCell ref="B7:AZ7"/>
    <mergeCell ref="B8:H8"/>
    <mergeCell ref="I8:AL8"/>
    <mergeCell ref="AN8:AQ8"/>
    <mergeCell ref="AR8:AW8"/>
    <mergeCell ref="G1:R4"/>
    <mergeCell ref="S1:AT1"/>
    <mergeCell ref="S2:AT2"/>
    <mergeCell ref="S3:U3"/>
    <mergeCell ref="V3:AG3"/>
    <mergeCell ref="AH3:AJ3"/>
    <mergeCell ref="AK3:AT3"/>
    <mergeCell ref="V4:AG4"/>
    <mergeCell ref="AH4:AJ4"/>
    <mergeCell ref="AK4:AT4"/>
    <mergeCell ref="AL44:AP44"/>
    <mergeCell ref="AQ44:AU44"/>
    <mergeCell ref="AV44:AZ44"/>
    <mergeCell ref="B44:H44"/>
    <mergeCell ref="I44:O44"/>
    <mergeCell ref="P44:V44"/>
    <mergeCell ref="W44:AA44"/>
    <mergeCell ref="AB44:AF44"/>
    <mergeCell ref="AG44:AK44"/>
    <mergeCell ref="AV45:AZ45"/>
    <mergeCell ref="B45:H45"/>
    <mergeCell ref="I45:O45"/>
    <mergeCell ref="P45:V45"/>
    <mergeCell ref="W45:AA45"/>
    <mergeCell ref="AB45:AF45"/>
    <mergeCell ref="AG45:AK45"/>
    <mergeCell ref="AL45:AP45"/>
    <mergeCell ref="AQ45:AU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7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85"/>
  <sheetViews>
    <sheetView zoomScalePageLayoutView="0" workbookViewId="0" topLeftCell="E62">
      <selection activeCell="U68" sqref="U68:X69"/>
    </sheetView>
  </sheetViews>
  <sheetFormatPr defaultColWidth="11.421875" defaultRowHeight="15"/>
  <cols>
    <col min="2" max="2" width="10.57421875" style="0" customWidth="1"/>
    <col min="3" max="3" width="2.140625" style="0" customWidth="1"/>
    <col min="4" max="4" width="15.8515625" style="0" customWidth="1"/>
    <col min="5" max="5" width="2.8515625" style="0" customWidth="1"/>
    <col min="6" max="6" width="6.00390625" style="0" customWidth="1"/>
    <col min="7" max="8" width="6.57421875" style="0" customWidth="1"/>
    <col min="9" max="9" width="7.00390625" style="0" customWidth="1"/>
    <col min="10" max="10" width="6.140625" style="0" customWidth="1"/>
    <col min="11" max="11" width="6.28125" style="0" customWidth="1"/>
    <col min="12" max="12" width="6.00390625" style="0" customWidth="1"/>
    <col min="13" max="13" width="6.421875" style="0" customWidth="1"/>
    <col min="14" max="14" width="11.28125" style="0" customWidth="1"/>
    <col min="15" max="15" width="11.421875" style="0" customWidth="1"/>
    <col min="16" max="17" width="12.140625" style="0" customWidth="1"/>
    <col min="18" max="18" width="9.140625" style="0" customWidth="1"/>
    <col min="19" max="19" width="9.421875" style="0" customWidth="1"/>
    <col min="20" max="20" width="8.421875" style="0" customWidth="1"/>
  </cols>
  <sheetData>
    <row r="1" ht="15.75" thickBot="1"/>
    <row r="2" spans="2:9" ht="28.5" customHeight="1">
      <c r="B2" s="373" t="s">
        <v>84</v>
      </c>
      <c r="D2" s="149" t="s">
        <v>83</v>
      </c>
      <c r="E2" s="150"/>
      <c r="F2" s="115" t="s">
        <v>107</v>
      </c>
      <c r="G2" s="115" t="s">
        <v>106</v>
      </c>
      <c r="H2" s="115" t="s">
        <v>108</v>
      </c>
      <c r="I2" s="146" t="s">
        <v>82</v>
      </c>
    </row>
    <row r="3" spans="2:9" ht="15">
      <c r="B3" s="374"/>
      <c r="D3" s="120" t="s">
        <v>77</v>
      </c>
      <c r="E3" s="65"/>
      <c r="F3" s="109">
        <v>1</v>
      </c>
      <c r="G3" s="66"/>
      <c r="H3" s="66"/>
      <c r="I3" s="67">
        <v>1</v>
      </c>
    </row>
    <row r="4" spans="2:9" ht="15">
      <c r="B4" s="374"/>
      <c r="D4" s="120" t="s">
        <v>78</v>
      </c>
      <c r="E4" s="65"/>
      <c r="F4" s="66"/>
      <c r="G4" s="66">
        <v>0.009</v>
      </c>
      <c r="H4" s="68">
        <v>0.13</v>
      </c>
      <c r="I4" s="66">
        <f>SUM(G4:H4)</f>
        <v>0.139</v>
      </c>
    </row>
    <row r="5" spans="2:9" ht="15">
      <c r="B5" s="374"/>
      <c r="D5" s="120" t="s">
        <v>80</v>
      </c>
      <c r="E5" s="65"/>
      <c r="F5" s="66">
        <v>0.335</v>
      </c>
      <c r="G5" s="68">
        <v>0.065</v>
      </c>
      <c r="H5" s="68">
        <v>0.08</v>
      </c>
      <c r="I5" s="121">
        <f>SUM(F5:H5)</f>
        <v>0.48000000000000004</v>
      </c>
    </row>
    <row r="6" spans="2:9" ht="15">
      <c r="B6" s="374"/>
      <c r="D6" s="120" t="s">
        <v>81</v>
      </c>
      <c r="E6" s="69"/>
      <c r="F6" s="66">
        <v>0.4</v>
      </c>
      <c r="G6" s="68">
        <v>0.045</v>
      </c>
      <c r="H6" s="66">
        <v>0.035</v>
      </c>
      <c r="I6" s="66">
        <f>SUM(F6:H6)</f>
        <v>0.48</v>
      </c>
    </row>
    <row r="7" spans="2:9" ht="15">
      <c r="B7" s="374"/>
      <c r="D7" s="120" t="s">
        <v>79</v>
      </c>
      <c r="E7" s="65"/>
      <c r="F7" s="66"/>
      <c r="G7" s="66"/>
      <c r="H7" s="66">
        <v>0.008</v>
      </c>
      <c r="I7" s="66">
        <f>SUM(G7:H7)</f>
        <v>0.008</v>
      </c>
    </row>
    <row r="8" spans="2:10" ht="42" customHeight="1" thickBot="1">
      <c r="B8" s="375"/>
      <c r="D8" s="124" t="s">
        <v>82</v>
      </c>
      <c r="E8" s="123"/>
      <c r="F8" s="115">
        <f>SUM(F3:F7)</f>
        <v>1.7349999999999999</v>
      </c>
      <c r="G8" s="117">
        <f>SUM(G4:G7)</f>
        <v>0.119</v>
      </c>
      <c r="H8" s="115">
        <f>SUM(H4:H7)</f>
        <v>0.253</v>
      </c>
      <c r="I8" s="115">
        <f>SUM(F8:H8)</f>
        <v>2.1069999999999998</v>
      </c>
      <c r="J8" s="64">
        <f>SUM(I3:I7)</f>
        <v>2.107</v>
      </c>
    </row>
    <row r="9" ht="15.75" thickBot="1"/>
    <row r="10" spans="2:10" ht="23.25" customHeight="1">
      <c r="B10" s="373" t="s">
        <v>87</v>
      </c>
      <c r="D10" s="122" t="s">
        <v>83</v>
      </c>
      <c r="E10" s="123"/>
      <c r="F10" s="115" t="s">
        <v>107</v>
      </c>
      <c r="G10" s="115" t="s">
        <v>106</v>
      </c>
      <c r="H10" s="115" t="s">
        <v>108</v>
      </c>
      <c r="I10" s="115" t="s">
        <v>109</v>
      </c>
      <c r="J10" s="146" t="s">
        <v>82</v>
      </c>
    </row>
    <row r="11" spans="2:10" ht="15">
      <c r="B11" s="374"/>
      <c r="D11" s="120" t="s">
        <v>77</v>
      </c>
      <c r="E11" s="65"/>
      <c r="F11" s="109">
        <v>1</v>
      </c>
      <c r="G11" s="66"/>
      <c r="H11" s="66"/>
      <c r="I11" s="66"/>
      <c r="J11" s="67">
        <v>1</v>
      </c>
    </row>
    <row r="12" spans="2:10" ht="15">
      <c r="B12" s="374"/>
      <c r="D12" s="120" t="s">
        <v>78</v>
      </c>
      <c r="E12" s="65"/>
      <c r="F12" s="66"/>
      <c r="G12" s="66">
        <v>0.009</v>
      </c>
      <c r="H12" s="68">
        <v>0.13</v>
      </c>
      <c r="I12" s="68"/>
      <c r="J12" s="66">
        <f>SUM(G12:H12)</f>
        <v>0.139</v>
      </c>
    </row>
    <row r="13" spans="2:10" ht="15">
      <c r="B13" s="374"/>
      <c r="D13" s="120" t="s">
        <v>80</v>
      </c>
      <c r="E13" s="65"/>
      <c r="F13" s="66">
        <v>0.335</v>
      </c>
      <c r="G13" s="68">
        <v>0.065</v>
      </c>
      <c r="H13" s="68">
        <v>0.08</v>
      </c>
      <c r="I13" s="68">
        <v>0.05</v>
      </c>
      <c r="J13" s="121">
        <f>SUM(F13:I13)</f>
        <v>0.53</v>
      </c>
    </row>
    <row r="14" spans="2:10" ht="15">
      <c r="B14" s="374"/>
      <c r="D14" s="120" t="s">
        <v>81</v>
      </c>
      <c r="E14" s="69"/>
      <c r="F14" s="66">
        <v>0.4</v>
      </c>
      <c r="G14" s="68">
        <v>0.045</v>
      </c>
      <c r="H14" s="66">
        <v>0.035</v>
      </c>
      <c r="I14" s="68">
        <v>0.032</v>
      </c>
      <c r="J14" s="66">
        <f>SUM(F14:I14)</f>
        <v>0.512</v>
      </c>
    </row>
    <row r="15" spans="2:10" ht="15">
      <c r="B15" s="374"/>
      <c r="D15" s="120" t="s">
        <v>79</v>
      </c>
      <c r="E15" s="65"/>
      <c r="F15" s="66"/>
      <c r="G15" s="66"/>
      <c r="H15" s="66">
        <v>0.008</v>
      </c>
      <c r="I15" s="66"/>
      <c r="J15" s="66">
        <f>SUM(G15:H15)</f>
        <v>0.008</v>
      </c>
    </row>
    <row r="16" spans="2:10" ht="15">
      <c r="B16" s="374"/>
      <c r="D16" s="120" t="s">
        <v>85</v>
      </c>
      <c r="E16" s="65"/>
      <c r="F16" s="66"/>
      <c r="G16" s="66"/>
      <c r="H16" s="66"/>
      <c r="I16" s="66">
        <v>0.12</v>
      </c>
      <c r="J16" s="66">
        <v>0.12</v>
      </c>
    </row>
    <row r="17" spans="2:10" ht="15">
      <c r="B17" s="374"/>
      <c r="D17" s="120" t="s">
        <v>86</v>
      </c>
      <c r="E17" s="65"/>
      <c r="F17" s="66"/>
      <c r="G17" s="66"/>
      <c r="H17" s="66"/>
      <c r="I17" s="66"/>
      <c r="J17" s="66"/>
    </row>
    <row r="18" spans="2:11" ht="35.25" customHeight="1" thickBot="1">
      <c r="B18" s="375"/>
      <c r="D18" s="124" t="s">
        <v>82</v>
      </c>
      <c r="E18" s="123"/>
      <c r="F18" s="115">
        <f>SUM(F11:F15)</f>
        <v>1.7349999999999999</v>
      </c>
      <c r="G18" s="117">
        <f>SUM(G12:G15)</f>
        <v>0.119</v>
      </c>
      <c r="H18" s="115">
        <f>SUM(H12:H15)</f>
        <v>0.253</v>
      </c>
      <c r="I18" s="117">
        <f>SUM(I13:I17)</f>
        <v>0.202</v>
      </c>
      <c r="J18" s="115">
        <f>SUM(J11:J17)</f>
        <v>2.309</v>
      </c>
      <c r="K18" s="64"/>
    </row>
    <row r="19" ht="15.75" thickBot="1"/>
    <row r="20" spans="2:11" ht="24.75" customHeight="1">
      <c r="B20" s="376" t="s">
        <v>91</v>
      </c>
      <c r="D20" s="81" t="s">
        <v>83</v>
      </c>
      <c r="E20" s="70"/>
      <c r="F20" s="147" t="s">
        <v>107</v>
      </c>
      <c r="G20" s="147" t="s">
        <v>106</v>
      </c>
      <c r="H20" s="147" t="s">
        <v>108</v>
      </c>
      <c r="I20" s="147" t="s">
        <v>109</v>
      </c>
      <c r="J20" s="147" t="s">
        <v>110</v>
      </c>
      <c r="K20" s="148" t="s">
        <v>82</v>
      </c>
    </row>
    <row r="21" spans="2:11" ht="15">
      <c r="B21" s="377"/>
      <c r="D21" s="82" t="s">
        <v>77</v>
      </c>
      <c r="E21" s="65"/>
      <c r="F21" s="73">
        <v>1</v>
      </c>
      <c r="G21" s="66"/>
      <c r="H21" s="66"/>
      <c r="I21" s="66"/>
      <c r="J21" s="67"/>
      <c r="K21" s="74">
        <f>SUM(F21:J21)</f>
        <v>1</v>
      </c>
    </row>
    <row r="22" spans="2:11" ht="15">
      <c r="B22" s="377"/>
      <c r="D22" s="82" t="s">
        <v>88</v>
      </c>
      <c r="E22" s="65"/>
      <c r="F22" s="75"/>
      <c r="G22" s="66">
        <v>0.009</v>
      </c>
      <c r="H22" s="72">
        <v>0.131</v>
      </c>
      <c r="I22" s="76"/>
      <c r="J22" s="66"/>
      <c r="K22" s="74">
        <f aca="true" t="shared" si="0" ref="K22:K27">SUM(F22:J22)</f>
        <v>0.14</v>
      </c>
    </row>
    <row r="23" spans="2:11" ht="15">
      <c r="B23" s="377"/>
      <c r="D23" s="82" t="s">
        <v>85</v>
      </c>
      <c r="E23" s="65"/>
      <c r="F23" s="75"/>
      <c r="G23" s="66"/>
      <c r="H23" s="66"/>
      <c r="I23" s="66">
        <v>0.12</v>
      </c>
      <c r="J23" s="66"/>
      <c r="K23" s="74">
        <f>SUM(F23:J23)</f>
        <v>0.12</v>
      </c>
    </row>
    <row r="24" spans="2:18" ht="15">
      <c r="B24" s="377"/>
      <c r="D24" s="82" t="s">
        <v>90</v>
      </c>
      <c r="E24" s="65"/>
      <c r="F24" s="75">
        <v>0.335</v>
      </c>
      <c r="G24" s="68">
        <v>0.065</v>
      </c>
      <c r="H24" s="68">
        <v>0.08</v>
      </c>
      <c r="I24" s="68">
        <v>0.05</v>
      </c>
      <c r="J24" s="68">
        <v>0.093</v>
      </c>
      <c r="K24" s="88">
        <f t="shared" si="0"/>
        <v>0.623</v>
      </c>
      <c r="L24" s="97" t="s">
        <v>80</v>
      </c>
      <c r="M24" s="97"/>
      <c r="N24" s="89">
        <v>0.623</v>
      </c>
      <c r="O24" s="89">
        <v>0.53</v>
      </c>
      <c r="P24" s="89">
        <v>0.09299999999999997</v>
      </c>
      <c r="Q24" s="164"/>
      <c r="R24" s="86"/>
    </row>
    <row r="25" spans="2:18" ht="15">
      <c r="B25" s="377"/>
      <c r="D25" s="82" t="s">
        <v>81</v>
      </c>
      <c r="E25" s="69"/>
      <c r="F25" s="75">
        <v>0.4</v>
      </c>
      <c r="G25" s="68">
        <v>0.045</v>
      </c>
      <c r="H25" s="66">
        <v>0.035</v>
      </c>
      <c r="I25" s="68">
        <v>0.032</v>
      </c>
      <c r="J25" s="66">
        <v>0.036</v>
      </c>
      <c r="K25" s="88">
        <f t="shared" si="0"/>
        <v>0.548</v>
      </c>
      <c r="L25" s="97" t="s">
        <v>81</v>
      </c>
      <c r="M25" s="97"/>
      <c r="N25" s="89">
        <v>0.548</v>
      </c>
      <c r="O25" s="89">
        <v>0.512</v>
      </c>
      <c r="P25" s="89">
        <v>0.03600000000000003</v>
      </c>
      <c r="Q25" s="164"/>
      <c r="R25" s="86"/>
    </row>
    <row r="26" spans="2:18" ht="15">
      <c r="B26" s="377"/>
      <c r="D26" s="82" t="s">
        <v>79</v>
      </c>
      <c r="E26" s="65"/>
      <c r="F26" s="75"/>
      <c r="G26" s="66"/>
      <c r="H26" s="66">
        <v>0.008</v>
      </c>
      <c r="I26" s="66"/>
      <c r="J26" s="66"/>
      <c r="K26" s="74">
        <f t="shared" si="0"/>
        <v>0.008</v>
      </c>
      <c r="N26" s="87"/>
      <c r="O26" s="87"/>
      <c r="P26" s="87"/>
      <c r="Q26" s="87"/>
      <c r="R26" s="86"/>
    </row>
    <row r="27" spans="2:11" ht="30">
      <c r="B27" s="377"/>
      <c r="D27" s="83" t="s">
        <v>89</v>
      </c>
      <c r="E27" s="65"/>
      <c r="F27" s="75"/>
      <c r="G27" s="66"/>
      <c r="H27" s="66"/>
      <c r="I27" s="66"/>
      <c r="J27" s="66"/>
      <c r="K27" s="74">
        <f t="shared" si="0"/>
        <v>0</v>
      </c>
    </row>
    <row r="28" spans="2:13" ht="27.75" customHeight="1" thickBot="1">
      <c r="B28" s="378"/>
      <c r="D28" s="84" t="s">
        <v>82</v>
      </c>
      <c r="E28" s="71"/>
      <c r="F28" s="77">
        <f>SUM(F21:F26)</f>
        <v>1.7349999999999999</v>
      </c>
      <c r="G28" s="78">
        <f>SUM(G22:G26)</f>
        <v>0.119</v>
      </c>
      <c r="H28" s="79">
        <f>SUM(H22:H26)</f>
        <v>0.254</v>
      </c>
      <c r="I28" s="78">
        <f>SUM(I23:I26)</f>
        <v>0.20199999999999999</v>
      </c>
      <c r="J28" s="79">
        <f>SUM(J21:J27)</f>
        <v>0.129</v>
      </c>
      <c r="K28" s="80">
        <f>SUM(K21:K27)</f>
        <v>2.439</v>
      </c>
      <c r="L28" s="85"/>
      <c r="M28" s="85"/>
    </row>
    <row r="29" ht="9.75" customHeight="1"/>
    <row r="31" ht="15.75" thickBot="1"/>
    <row r="32" spans="2:12" ht="30">
      <c r="B32" s="376" t="s">
        <v>92</v>
      </c>
      <c r="D32" s="81" t="s">
        <v>83</v>
      </c>
      <c r="E32" s="70"/>
      <c r="F32" s="115" t="s">
        <v>107</v>
      </c>
      <c r="G32" s="115" t="s">
        <v>106</v>
      </c>
      <c r="H32" s="115" t="s">
        <v>108</v>
      </c>
      <c r="I32" s="115" t="s">
        <v>109</v>
      </c>
      <c r="J32" s="115" t="s">
        <v>110</v>
      </c>
      <c r="K32" s="131" t="s">
        <v>111</v>
      </c>
      <c r="L32" s="116" t="s">
        <v>82</v>
      </c>
    </row>
    <row r="33" spans="2:12" ht="15">
      <c r="B33" s="377"/>
      <c r="D33" s="82" t="s">
        <v>77</v>
      </c>
      <c r="E33" s="65"/>
      <c r="F33" s="73">
        <v>1</v>
      </c>
      <c r="G33" s="66"/>
      <c r="H33" s="66"/>
      <c r="I33" s="66"/>
      <c r="J33" s="67"/>
      <c r="K33" s="88"/>
      <c r="L33" s="67">
        <f aca="true" t="shared" si="1" ref="L33:L39">SUM(F33:L33)</f>
        <v>1</v>
      </c>
    </row>
    <row r="34" spans="2:12" ht="15">
      <c r="B34" s="377"/>
      <c r="D34" s="82" t="s">
        <v>88</v>
      </c>
      <c r="E34" s="65"/>
      <c r="F34" s="75"/>
      <c r="G34" s="66">
        <v>0.009</v>
      </c>
      <c r="H34" s="72">
        <v>0.131</v>
      </c>
      <c r="I34" s="76"/>
      <c r="J34" s="66"/>
      <c r="K34" s="88"/>
      <c r="L34" s="67">
        <f t="shared" si="1"/>
        <v>0.14</v>
      </c>
    </row>
    <row r="35" spans="2:12" ht="15">
      <c r="B35" s="377"/>
      <c r="D35" s="82" t="s">
        <v>85</v>
      </c>
      <c r="E35" s="65"/>
      <c r="F35" s="75"/>
      <c r="G35" s="66"/>
      <c r="H35" s="66"/>
      <c r="I35" s="66">
        <v>0.12</v>
      </c>
      <c r="J35" s="66"/>
      <c r="K35" s="88"/>
      <c r="L35" s="67">
        <f t="shared" si="1"/>
        <v>0.12</v>
      </c>
    </row>
    <row r="36" spans="2:19" ht="15">
      <c r="B36" s="377"/>
      <c r="D36" s="82" t="s">
        <v>90</v>
      </c>
      <c r="E36" s="65"/>
      <c r="F36" s="75">
        <v>0.335</v>
      </c>
      <c r="G36" s="68">
        <v>0.065</v>
      </c>
      <c r="H36" s="68">
        <v>0.08</v>
      </c>
      <c r="I36" s="68">
        <v>0.05</v>
      </c>
      <c r="J36" s="68">
        <v>0.093</v>
      </c>
      <c r="K36" s="96">
        <v>0.044</v>
      </c>
      <c r="L36" s="67">
        <f t="shared" si="1"/>
        <v>0.667</v>
      </c>
      <c r="M36" s="97" t="s">
        <v>118</v>
      </c>
      <c r="N36" s="97">
        <v>0.667</v>
      </c>
      <c r="O36" s="95">
        <v>0.623</v>
      </c>
      <c r="P36" s="89">
        <v>0.04400000000000004</v>
      </c>
      <c r="S36" s="187"/>
    </row>
    <row r="37" spans="2:19" ht="15">
      <c r="B37" s="377"/>
      <c r="D37" s="82" t="s">
        <v>81</v>
      </c>
      <c r="E37" s="69"/>
      <c r="F37" s="75">
        <v>0.4</v>
      </c>
      <c r="G37" s="68">
        <v>0.045</v>
      </c>
      <c r="H37" s="66">
        <v>0.035</v>
      </c>
      <c r="I37" s="68">
        <v>0.032</v>
      </c>
      <c r="J37" s="66">
        <v>0.036</v>
      </c>
      <c r="K37" s="100">
        <v>0.04</v>
      </c>
      <c r="L37" s="67">
        <f t="shared" si="1"/>
        <v>0.5880000000000001</v>
      </c>
      <c r="M37" s="97" t="s">
        <v>119</v>
      </c>
      <c r="N37" s="97">
        <v>0.588</v>
      </c>
      <c r="O37" s="72">
        <v>0.548</v>
      </c>
      <c r="P37" s="89">
        <v>0.039999999999999925</v>
      </c>
      <c r="S37" s="187"/>
    </row>
    <row r="38" spans="2:12" ht="15">
      <c r="B38" s="377"/>
      <c r="D38" s="82" t="s">
        <v>79</v>
      </c>
      <c r="E38" s="65"/>
      <c r="F38" s="75"/>
      <c r="G38" s="66"/>
      <c r="H38" s="66">
        <v>0.008</v>
      </c>
      <c r="I38" s="66"/>
      <c r="J38" s="66"/>
      <c r="K38" s="88"/>
      <c r="L38" s="67">
        <f t="shared" si="1"/>
        <v>0.008</v>
      </c>
    </row>
    <row r="39" spans="2:12" ht="27.75" customHeight="1">
      <c r="B39" s="377"/>
      <c r="D39" s="83" t="s">
        <v>97</v>
      </c>
      <c r="E39" s="65"/>
      <c r="F39" s="75"/>
      <c r="G39" s="66"/>
      <c r="H39" s="66"/>
      <c r="I39" s="66"/>
      <c r="J39" s="66"/>
      <c r="K39" s="88"/>
      <c r="L39" s="67">
        <f t="shared" si="1"/>
        <v>0</v>
      </c>
    </row>
    <row r="40" spans="2:16" ht="16.5" thickBot="1">
      <c r="B40" s="378"/>
      <c r="D40" s="84" t="s">
        <v>82</v>
      </c>
      <c r="E40" s="71"/>
      <c r="F40" s="77">
        <f>SUM(F33:F38)</f>
        <v>1.7349999999999999</v>
      </c>
      <c r="G40" s="78">
        <f>SUM(G34:G38)</f>
        <v>0.119</v>
      </c>
      <c r="H40" s="79">
        <f>SUM(H34:H38)</f>
        <v>0.254</v>
      </c>
      <c r="I40" s="78">
        <f>SUM(I35:I38)</f>
        <v>0.20199999999999999</v>
      </c>
      <c r="J40" s="79">
        <f>SUM(J33:J39)</f>
        <v>0.129</v>
      </c>
      <c r="K40" s="91">
        <f>SUM(K33:K39)</f>
        <v>0.08399999999999999</v>
      </c>
      <c r="L40" s="115">
        <f>SUM(L33:L39)</f>
        <v>2.5230000000000006</v>
      </c>
      <c r="N40" s="98"/>
      <c r="O40" s="98"/>
      <c r="P40" s="98"/>
    </row>
    <row r="41" spans="12:16" ht="15">
      <c r="L41" s="99"/>
      <c r="N41" s="99"/>
      <c r="O41" s="99"/>
      <c r="P41" s="99"/>
    </row>
    <row r="42" ht="15.75" thickBot="1"/>
    <row r="43" spans="2:13" ht="21.75" customHeight="1">
      <c r="B43" s="376" t="s">
        <v>98</v>
      </c>
      <c r="D43" s="81" t="s">
        <v>83</v>
      </c>
      <c r="E43" s="70"/>
      <c r="F43" s="115" t="s">
        <v>107</v>
      </c>
      <c r="G43" s="115" t="s">
        <v>106</v>
      </c>
      <c r="H43" s="115" t="s">
        <v>108</v>
      </c>
      <c r="I43" s="115" t="s">
        <v>109</v>
      </c>
      <c r="J43" s="115" t="s">
        <v>110</v>
      </c>
      <c r="K43" s="116" t="s">
        <v>111</v>
      </c>
      <c r="L43" s="116" t="s">
        <v>112</v>
      </c>
      <c r="M43" s="92" t="s">
        <v>82</v>
      </c>
    </row>
    <row r="44" spans="2:13" ht="15">
      <c r="B44" s="377"/>
      <c r="D44" s="82" t="s">
        <v>77</v>
      </c>
      <c r="E44" s="65"/>
      <c r="F44" s="109">
        <v>1</v>
      </c>
      <c r="G44" s="66"/>
      <c r="H44" s="66"/>
      <c r="I44" s="66"/>
      <c r="J44" s="67"/>
      <c r="K44" s="67"/>
      <c r="L44" s="67"/>
      <c r="M44" s="108">
        <f>SUM(F44:L44)</f>
        <v>1</v>
      </c>
    </row>
    <row r="45" spans="2:13" ht="15">
      <c r="B45" s="377"/>
      <c r="D45" s="82" t="s">
        <v>88</v>
      </c>
      <c r="E45" s="65"/>
      <c r="F45" s="66"/>
      <c r="G45" s="66">
        <v>0.009</v>
      </c>
      <c r="H45" s="72">
        <v>0.131</v>
      </c>
      <c r="I45" s="72"/>
      <c r="J45" s="66"/>
      <c r="K45" s="67"/>
      <c r="L45" s="67"/>
      <c r="M45" s="108">
        <f aca="true" t="shared" si="2" ref="M45:M50">SUM(F45:L45)</f>
        <v>0.14</v>
      </c>
    </row>
    <row r="46" spans="2:13" ht="15">
      <c r="B46" s="377"/>
      <c r="D46" s="82" t="s">
        <v>85</v>
      </c>
      <c r="E46" s="65"/>
      <c r="F46" s="66"/>
      <c r="G46" s="66"/>
      <c r="H46" s="66"/>
      <c r="I46" s="66">
        <v>0.12</v>
      </c>
      <c r="J46" s="66"/>
      <c r="K46" s="67"/>
      <c r="L46" s="67"/>
      <c r="M46" s="108">
        <f t="shared" si="2"/>
        <v>0.12</v>
      </c>
    </row>
    <row r="47" spans="2:19" ht="15">
      <c r="B47" s="377"/>
      <c r="D47" s="82" t="s">
        <v>90</v>
      </c>
      <c r="E47" s="65"/>
      <c r="F47" s="66">
        <v>0.335</v>
      </c>
      <c r="G47" s="68">
        <v>0.065</v>
      </c>
      <c r="H47" s="68">
        <v>0.08</v>
      </c>
      <c r="I47" s="68">
        <v>0.05</v>
      </c>
      <c r="J47" s="68">
        <v>0.093</v>
      </c>
      <c r="K47" s="90">
        <v>0.044</v>
      </c>
      <c r="L47" s="110">
        <v>0.105</v>
      </c>
      <c r="M47" s="108">
        <f t="shared" si="2"/>
        <v>0.772</v>
      </c>
      <c r="N47" s="104" t="s">
        <v>80</v>
      </c>
      <c r="O47" s="104"/>
      <c r="P47" s="106">
        <v>0.772</v>
      </c>
      <c r="Q47" s="95">
        <v>0.667</v>
      </c>
      <c r="R47" s="94">
        <f>P47-Q47</f>
        <v>0.10499999999999998</v>
      </c>
      <c r="S47" s="187"/>
    </row>
    <row r="48" spans="2:19" ht="15">
      <c r="B48" s="377"/>
      <c r="D48" s="82" t="s">
        <v>81</v>
      </c>
      <c r="E48" s="69"/>
      <c r="F48" s="66">
        <v>0.4</v>
      </c>
      <c r="G48" s="68">
        <v>0.045</v>
      </c>
      <c r="H48" s="66">
        <v>0.035</v>
      </c>
      <c r="I48" s="68">
        <v>0.032</v>
      </c>
      <c r="J48" s="66">
        <v>0.036</v>
      </c>
      <c r="K48" s="111">
        <v>0.04</v>
      </c>
      <c r="L48" s="110">
        <v>0.018</v>
      </c>
      <c r="M48" s="108">
        <f t="shared" si="2"/>
        <v>0.6060000000000001</v>
      </c>
      <c r="N48" s="104" t="s">
        <v>81</v>
      </c>
      <c r="O48" s="104"/>
      <c r="P48" s="107">
        <v>0.606</v>
      </c>
      <c r="Q48" s="107">
        <v>0.588</v>
      </c>
      <c r="R48" s="114">
        <f>P48-Q48</f>
        <v>0.018000000000000016</v>
      </c>
      <c r="S48" s="188"/>
    </row>
    <row r="49" spans="2:13" ht="15">
      <c r="B49" s="377"/>
      <c r="D49" s="82" t="s">
        <v>79</v>
      </c>
      <c r="E49" s="65"/>
      <c r="F49" s="66"/>
      <c r="G49" s="66"/>
      <c r="H49" s="66">
        <v>0.008</v>
      </c>
      <c r="I49" s="66"/>
      <c r="J49" s="66"/>
      <c r="K49" s="67"/>
      <c r="L49" s="112"/>
      <c r="M49" s="108">
        <f t="shared" si="2"/>
        <v>0.008</v>
      </c>
    </row>
    <row r="50" spans="2:13" ht="15">
      <c r="B50" s="377"/>
      <c r="D50" s="83" t="s">
        <v>97</v>
      </c>
      <c r="E50" s="65"/>
      <c r="F50" s="66"/>
      <c r="G50" s="66"/>
      <c r="H50" s="66"/>
      <c r="I50" s="66"/>
      <c r="J50" s="66"/>
      <c r="K50" s="67"/>
      <c r="L50" s="113">
        <v>0.5</v>
      </c>
      <c r="M50" s="108">
        <f t="shared" si="2"/>
        <v>0.5</v>
      </c>
    </row>
    <row r="51" spans="2:16" ht="16.5" thickBot="1">
      <c r="B51" s="378"/>
      <c r="D51" s="84" t="s">
        <v>82</v>
      </c>
      <c r="E51" s="71"/>
      <c r="F51" s="77">
        <f>SUM(F44:F49)</f>
        <v>1.7349999999999999</v>
      </c>
      <c r="G51" s="78">
        <f>SUM(G45:G49)</f>
        <v>0.119</v>
      </c>
      <c r="H51" s="79">
        <f>SUM(H45:H49)</f>
        <v>0.254</v>
      </c>
      <c r="I51" s="78">
        <f>SUM(I46:I49)</f>
        <v>0.20199999999999999</v>
      </c>
      <c r="J51" s="79">
        <f>SUM(J44:J50)</f>
        <v>0.129</v>
      </c>
      <c r="K51" s="91">
        <f>SUM(K44:K50)</f>
        <v>0.08399999999999999</v>
      </c>
      <c r="L51" s="93">
        <f>SUM(L44:L50)</f>
        <v>0.623</v>
      </c>
      <c r="M51" s="105">
        <f>SUM(M44:M50)</f>
        <v>3.146</v>
      </c>
      <c r="N51" s="98">
        <f>M51*N52/M52</f>
        <v>71.33786848072562</v>
      </c>
      <c r="O51" s="98"/>
      <c r="P51" s="98"/>
    </row>
    <row r="52" spans="13:16" ht="24" customHeight="1" thickBot="1">
      <c r="M52" s="119">
        <v>4.41</v>
      </c>
      <c r="N52" s="119">
        <v>100</v>
      </c>
      <c r="O52" s="119"/>
      <c r="P52" s="119"/>
    </row>
    <row r="53" spans="2:14" ht="15.75">
      <c r="B53" s="351" t="s">
        <v>100</v>
      </c>
      <c r="D53" s="81" t="s">
        <v>83</v>
      </c>
      <c r="E53" s="70"/>
      <c r="F53" s="115" t="s">
        <v>107</v>
      </c>
      <c r="G53" s="115" t="s">
        <v>106</v>
      </c>
      <c r="H53" s="115" t="s">
        <v>108</v>
      </c>
      <c r="I53" s="115" t="s">
        <v>109</v>
      </c>
      <c r="J53" s="115" t="s">
        <v>110</v>
      </c>
      <c r="K53" s="116" t="s">
        <v>111</v>
      </c>
      <c r="L53" s="116" t="s">
        <v>112</v>
      </c>
      <c r="M53" s="116" t="s">
        <v>113</v>
      </c>
      <c r="N53" s="131" t="s">
        <v>82</v>
      </c>
    </row>
    <row r="54" spans="2:14" ht="15.75" thickBot="1">
      <c r="B54" s="352"/>
      <c r="D54" s="82" t="s">
        <v>77</v>
      </c>
      <c r="E54" s="65"/>
      <c r="F54" s="109">
        <v>1</v>
      </c>
      <c r="G54" s="66"/>
      <c r="H54" s="66"/>
      <c r="I54" s="66"/>
      <c r="J54" s="67"/>
      <c r="K54" s="67"/>
      <c r="L54" s="67"/>
      <c r="M54" s="67"/>
      <c r="N54" s="67">
        <f>SUM(F54:M54)</f>
        <v>1</v>
      </c>
    </row>
    <row r="55" spans="2:19" ht="15">
      <c r="B55" s="352"/>
      <c r="D55" s="82" t="s">
        <v>88</v>
      </c>
      <c r="E55" s="65"/>
      <c r="F55" s="66"/>
      <c r="G55" s="66">
        <v>0.009</v>
      </c>
      <c r="H55" s="66">
        <v>0.131</v>
      </c>
      <c r="I55" s="66"/>
      <c r="J55" s="66"/>
      <c r="K55" s="67"/>
      <c r="L55" s="67"/>
      <c r="M55" s="67"/>
      <c r="N55" s="88">
        <f aca="true" t="shared" si="3" ref="N55:N60">SUM(F55:M55)</f>
        <v>0.14</v>
      </c>
      <c r="O55" s="362" t="s">
        <v>104</v>
      </c>
      <c r="P55" s="363"/>
      <c r="Q55" s="363"/>
      <c r="R55" s="364"/>
      <c r="S55" s="166"/>
    </row>
    <row r="56" spans="2:19" ht="15.75" thickBot="1">
      <c r="B56" s="352"/>
      <c r="D56" s="82" t="s">
        <v>85</v>
      </c>
      <c r="E56" s="65"/>
      <c r="F56" s="66"/>
      <c r="G56" s="66"/>
      <c r="H56" s="66"/>
      <c r="I56" s="66">
        <v>0.12</v>
      </c>
      <c r="J56" s="66"/>
      <c r="K56" s="67"/>
      <c r="L56" s="67"/>
      <c r="M56" s="67"/>
      <c r="N56" s="88">
        <f t="shared" si="3"/>
        <v>0.12</v>
      </c>
      <c r="O56" s="368"/>
      <c r="P56" s="369"/>
      <c r="Q56" s="369"/>
      <c r="R56" s="370"/>
      <c r="S56" s="166"/>
    </row>
    <row r="57" spans="2:19" ht="15">
      <c r="B57" s="352"/>
      <c r="D57" s="82" t="s">
        <v>90</v>
      </c>
      <c r="E57" s="65"/>
      <c r="F57" s="66">
        <v>0.335</v>
      </c>
      <c r="G57" s="68">
        <v>0.065</v>
      </c>
      <c r="H57" s="68">
        <v>0.08</v>
      </c>
      <c r="I57" s="68">
        <v>0.05</v>
      </c>
      <c r="J57" s="68">
        <v>0.093</v>
      </c>
      <c r="K57" s="90">
        <v>0.044</v>
      </c>
      <c r="L57" s="110">
        <v>0.105</v>
      </c>
      <c r="M57" s="67">
        <v>0.021</v>
      </c>
      <c r="N57" s="88">
        <f t="shared" si="3"/>
        <v>0.793</v>
      </c>
      <c r="O57" s="165" t="s">
        <v>80</v>
      </c>
      <c r="P57" s="171">
        <v>0.793</v>
      </c>
      <c r="Q57" s="172">
        <v>0.772</v>
      </c>
      <c r="R57" s="173">
        <v>0.02100000000000002</v>
      </c>
      <c r="S57" s="167"/>
    </row>
    <row r="58" spans="2:19" ht="15">
      <c r="B58" s="352"/>
      <c r="D58" s="82" t="s">
        <v>81</v>
      </c>
      <c r="E58" s="69"/>
      <c r="F58" s="66">
        <v>0.4</v>
      </c>
      <c r="G58" s="68">
        <v>0.045</v>
      </c>
      <c r="H58" s="66">
        <v>0.035</v>
      </c>
      <c r="I58" s="68">
        <v>0.032</v>
      </c>
      <c r="J58" s="66">
        <v>0.036</v>
      </c>
      <c r="K58" s="111">
        <v>0.04</v>
      </c>
      <c r="L58" s="110">
        <v>0.018</v>
      </c>
      <c r="M58" s="67">
        <v>0.002</v>
      </c>
      <c r="N58" s="88">
        <f t="shared" si="3"/>
        <v>0.6080000000000001</v>
      </c>
      <c r="O58" s="136" t="s">
        <v>81</v>
      </c>
      <c r="P58" s="174">
        <v>0.608</v>
      </c>
      <c r="Q58" s="175">
        <v>0.606</v>
      </c>
      <c r="R58" s="176">
        <v>0.0020000000000000018</v>
      </c>
      <c r="S58" s="168"/>
    </row>
    <row r="59" spans="2:19" ht="15">
      <c r="B59" s="352"/>
      <c r="D59" s="82" t="s">
        <v>79</v>
      </c>
      <c r="E59" s="65"/>
      <c r="F59" s="66"/>
      <c r="G59" s="66"/>
      <c r="H59" s="66">
        <v>0.008</v>
      </c>
      <c r="I59" s="66"/>
      <c r="J59" s="66"/>
      <c r="K59" s="67"/>
      <c r="L59" s="112"/>
      <c r="M59" s="67"/>
      <c r="N59" s="88">
        <f t="shared" si="3"/>
        <v>0.008</v>
      </c>
      <c r="O59" s="137"/>
      <c r="P59" s="177"/>
      <c r="Q59" s="178"/>
      <c r="R59" s="179"/>
      <c r="S59" s="169"/>
    </row>
    <row r="60" spans="2:19" ht="33" customHeight="1" thickBot="1">
      <c r="B60" s="352"/>
      <c r="D60" s="83" t="s">
        <v>97</v>
      </c>
      <c r="E60" s="65"/>
      <c r="F60" s="66"/>
      <c r="G60" s="66"/>
      <c r="H60" s="66"/>
      <c r="I60" s="66"/>
      <c r="J60" s="66"/>
      <c r="K60" s="67"/>
      <c r="L60" s="113">
        <v>0.5</v>
      </c>
      <c r="M60" s="130">
        <v>0.1</v>
      </c>
      <c r="N60" s="88">
        <f t="shared" si="3"/>
        <v>0.6</v>
      </c>
      <c r="O60" s="138" t="s">
        <v>97</v>
      </c>
      <c r="P60" s="160">
        <v>0.6</v>
      </c>
      <c r="Q60" s="133">
        <v>0.5</v>
      </c>
      <c r="R60" s="180">
        <v>0.09999999999999998</v>
      </c>
      <c r="S60" s="170"/>
    </row>
    <row r="61" spans="2:14" ht="27" customHeight="1" thickBot="1">
      <c r="B61" s="353"/>
      <c r="D61" s="84" t="s">
        <v>82</v>
      </c>
      <c r="E61" s="71"/>
      <c r="F61" s="115">
        <f>SUM(F54:F59)</f>
        <v>1.7349999999999999</v>
      </c>
      <c r="G61" s="117">
        <f>SUM(G55:G59)</f>
        <v>0.119</v>
      </c>
      <c r="H61" s="115">
        <f>SUM(H55:H59)</f>
        <v>0.254</v>
      </c>
      <c r="I61" s="117">
        <f>SUM(I56:I59)</f>
        <v>0.20199999999999999</v>
      </c>
      <c r="J61" s="115">
        <f>SUM(J54:J60)</f>
        <v>0.129</v>
      </c>
      <c r="K61" s="115">
        <f>SUM(K54:K60)</f>
        <v>0.08399999999999999</v>
      </c>
      <c r="L61" s="115">
        <f>SUM(L54:L60)</f>
        <v>0.623</v>
      </c>
      <c r="M61" s="118">
        <f>SUM(M54:M60)</f>
        <v>0.123</v>
      </c>
      <c r="N61" s="132">
        <f>SUM(N54:N60)</f>
        <v>3.2690000000000006</v>
      </c>
    </row>
    <row r="62" spans="11:14" ht="17.25" customHeight="1">
      <c r="K62" s="371" t="s">
        <v>102</v>
      </c>
      <c r="L62" s="371"/>
      <c r="M62" s="128">
        <v>4.41</v>
      </c>
      <c r="N62" s="128">
        <v>100</v>
      </c>
    </row>
    <row r="63" spans="11:14" ht="15.75" thickBot="1">
      <c r="K63" s="372" t="s">
        <v>103</v>
      </c>
      <c r="L63" s="372"/>
      <c r="M63" s="128">
        <v>3.269</v>
      </c>
      <c r="N63" s="129">
        <f>M63*N62/M62</f>
        <v>74.12698412698413</v>
      </c>
    </row>
    <row r="64" spans="2:16" ht="15.75">
      <c r="B64" s="351" t="s">
        <v>115</v>
      </c>
      <c r="D64" s="81" t="s">
        <v>83</v>
      </c>
      <c r="E64" s="70"/>
      <c r="F64" s="115" t="s">
        <v>107</v>
      </c>
      <c r="G64" s="115" t="s">
        <v>106</v>
      </c>
      <c r="H64" s="115" t="s">
        <v>108</v>
      </c>
      <c r="I64" s="115" t="s">
        <v>109</v>
      </c>
      <c r="J64" s="115" t="s">
        <v>110</v>
      </c>
      <c r="K64" s="116" t="s">
        <v>111</v>
      </c>
      <c r="L64" s="116" t="s">
        <v>112</v>
      </c>
      <c r="M64" s="116" t="s">
        <v>113</v>
      </c>
      <c r="N64" s="131" t="s">
        <v>114</v>
      </c>
      <c r="O64" s="116" t="s">
        <v>82</v>
      </c>
      <c r="P64" s="162"/>
    </row>
    <row r="65" spans="2:16" ht="15.75" thickBot="1">
      <c r="B65" s="352"/>
      <c r="D65" s="139" t="s">
        <v>77</v>
      </c>
      <c r="E65" s="65"/>
      <c r="F65" s="141">
        <v>1</v>
      </c>
      <c r="G65" s="90"/>
      <c r="H65" s="90"/>
      <c r="I65" s="90"/>
      <c r="J65" s="90"/>
      <c r="K65" s="90"/>
      <c r="L65" s="90"/>
      <c r="M65" s="90"/>
      <c r="N65" s="88"/>
      <c r="O65" s="67">
        <f aca="true" t="shared" si="4" ref="O65:O71">SUM(F65:N65)</f>
        <v>1</v>
      </c>
      <c r="P65" s="161"/>
    </row>
    <row r="66" spans="2:19" ht="15">
      <c r="B66" s="352"/>
      <c r="D66" s="139" t="s">
        <v>88</v>
      </c>
      <c r="E66" s="65"/>
      <c r="F66" s="90"/>
      <c r="G66" s="90">
        <v>0.009</v>
      </c>
      <c r="H66" s="90">
        <v>0.131</v>
      </c>
      <c r="I66" s="90"/>
      <c r="J66" s="90"/>
      <c r="K66" s="90"/>
      <c r="L66" s="90"/>
      <c r="M66" s="90"/>
      <c r="N66" s="88"/>
      <c r="O66" s="67">
        <f t="shared" si="4"/>
        <v>0.14</v>
      </c>
      <c r="P66" s="362" t="s">
        <v>105</v>
      </c>
      <c r="Q66" s="363"/>
      <c r="R66" s="363"/>
      <c r="S66" s="364"/>
    </row>
    <row r="67" spans="2:19" ht="15">
      <c r="B67" s="352"/>
      <c r="D67" s="139" t="s">
        <v>85</v>
      </c>
      <c r="E67" s="65"/>
      <c r="F67" s="90"/>
      <c r="G67" s="90"/>
      <c r="H67" s="90"/>
      <c r="I67" s="90">
        <v>0.12</v>
      </c>
      <c r="J67" s="90"/>
      <c r="K67" s="90"/>
      <c r="L67" s="90"/>
      <c r="M67" s="90"/>
      <c r="N67" s="88"/>
      <c r="O67" s="67">
        <f t="shared" si="4"/>
        <v>0.12</v>
      </c>
      <c r="P67" s="365"/>
      <c r="Q67" s="366"/>
      <c r="R67" s="366"/>
      <c r="S67" s="367"/>
    </row>
    <row r="68" spans="2:24" ht="15">
      <c r="B68" s="352"/>
      <c r="D68" s="139" t="s">
        <v>90</v>
      </c>
      <c r="E68" s="65"/>
      <c r="F68" s="90">
        <v>0.335</v>
      </c>
      <c r="G68" s="111">
        <v>0.065</v>
      </c>
      <c r="H68" s="111">
        <v>0.08</v>
      </c>
      <c r="I68" s="111">
        <v>0.05</v>
      </c>
      <c r="J68" s="111">
        <v>0.093</v>
      </c>
      <c r="K68" s="90">
        <v>0.044</v>
      </c>
      <c r="L68" s="142">
        <v>0.105</v>
      </c>
      <c r="M68" s="90">
        <v>0.021</v>
      </c>
      <c r="N68" s="88">
        <v>0.002</v>
      </c>
      <c r="O68" s="88">
        <f t="shared" si="4"/>
        <v>0.795</v>
      </c>
      <c r="P68" s="151" t="s">
        <v>80</v>
      </c>
      <c r="Q68" s="125">
        <v>0.795</v>
      </c>
      <c r="R68" s="125">
        <v>0.793</v>
      </c>
      <c r="S68" s="152">
        <f>Q68-R68</f>
        <v>0.0020000000000000018</v>
      </c>
      <c r="U68" s="371" t="s">
        <v>102</v>
      </c>
      <c r="V68" s="371"/>
      <c r="W68" s="128">
        <v>4.41</v>
      </c>
      <c r="X68" s="189">
        <v>100</v>
      </c>
    </row>
    <row r="69" spans="2:24" ht="15">
      <c r="B69" s="352"/>
      <c r="D69" s="139" t="s">
        <v>81</v>
      </c>
      <c r="E69" s="69"/>
      <c r="F69" s="90">
        <v>0.4</v>
      </c>
      <c r="G69" s="111">
        <v>0.045</v>
      </c>
      <c r="H69" s="90">
        <v>0.035</v>
      </c>
      <c r="I69" s="111">
        <v>0.032</v>
      </c>
      <c r="J69" s="90">
        <v>0.036</v>
      </c>
      <c r="K69" s="111">
        <v>0.04</v>
      </c>
      <c r="L69" s="142">
        <v>0.018</v>
      </c>
      <c r="M69" s="90">
        <v>0.002</v>
      </c>
      <c r="N69" s="88">
        <v>0.122</v>
      </c>
      <c r="O69" s="88">
        <f t="shared" si="4"/>
        <v>0.7300000000000001</v>
      </c>
      <c r="P69" s="153" t="s">
        <v>81</v>
      </c>
      <c r="Q69" s="159">
        <v>0.73</v>
      </c>
      <c r="R69" s="159">
        <v>0.608</v>
      </c>
      <c r="S69" s="183">
        <f>Q69-R69</f>
        <v>0.122</v>
      </c>
      <c r="U69" s="361" t="s">
        <v>103</v>
      </c>
      <c r="V69" s="361"/>
      <c r="W69" s="128">
        <v>3.393</v>
      </c>
      <c r="X69" s="189">
        <f>W69*X68/W68</f>
        <v>76.93877551020407</v>
      </c>
    </row>
    <row r="70" spans="2:19" ht="15">
      <c r="B70" s="352"/>
      <c r="D70" s="139" t="s">
        <v>79</v>
      </c>
      <c r="E70" s="65"/>
      <c r="F70" s="90"/>
      <c r="G70" s="90"/>
      <c r="H70" s="90">
        <v>0.008</v>
      </c>
      <c r="I70" s="90"/>
      <c r="J70" s="90"/>
      <c r="K70" s="90"/>
      <c r="L70" s="143"/>
      <c r="M70" s="90"/>
      <c r="N70" s="88"/>
      <c r="O70" s="88">
        <f t="shared" si="4"/>
        <v>0.008</v>
      </c>
      <c r="P70" s="155"/>
      <c r="Q70" s="76"/>
      <c r="R70" s="76"/>
      <c r="S70" s="156"/>
    </row>
    <row r="71" spans="2:19" ht="15.75" thickBot="1">
      <c r="B71" s="352"/>
      <c r="D71" s="140" t="s">
        <v>97</v>
      </c>
      <c r="E71" s="65"/>
      <c r="F71" s="90"/>
      <c r="G71" s="90"/>
      <c r="H71" s="90"/>
      <c r="I71" s="90"/>
      <c r="J71" s="90"/>
      <c r="K71" s="90"/>
      <c r="L71" s="144">
        <v>0.5</v>
      </c>
      <c r="M71" s="145">
        <v>0.1</v>
      </c>
      <c r="N71" s="145"/>
      <c r="O71" s="88">
        <f t="shared" si="4"/>
        <v>0.6</v>
      </c>
      <c r="P71" s="138" t="s">
        <v>97</v>
      </c>
      <c r="Q71" s="184">
        <v>0.6</v>
      </c>
      <c r="R71" s="184">
        <v>0.6</v>
      </c>
      <c r="S71" s="185">
        <f>Q71-R71</f>
        <v>0</v>
      </c>
    </row>
    <row r="72" spans="2:16" ht="16.5" thickBot="1">
      <c r="B72" s="353"/>
      <c r="D72" s="84" t="s">
        <v>82</v>
      </c>
      <c r="E72" s="71"/>
      <c r="F72" s="115">
        <f>SUM(F65:F70)</f>
        <v>1.7349999999999999</v>
      </c>
      <c r="G72" s="117">
        <f>SUM(G66:G70)</f>
        <v>0.119</v>
      </c>
      <c r="H72" s="115">
        <f>SUM(H66:H70)</f>
        <v>0.254</v>
      </c>
      <c r="I72" s="117">
        <f>SUM(I67:I70)</f>
        <v>0.20199999999999999</v>
      </c>
      <c r="J72" s="115">
        <f>SUM(J65:J71)</f>
        <v>0.129</v>
      </c>
      <c r="K72" s="115">
        <f>SUM(K65:K71)</f>
        <v>0.08399999999999999</v>
      </c>
      <c r="L72" s="115">
        <f>SUM(L65:L71)</f>
        <v>0.623</v>
      </c>
      <c r="M72" s="118">
        <f>SUM(M65:M71)</f>
        <v>0.123</v>
      </c>
      <c r="N72" s="132">
        <f>SUM(N65:N70)</f>
        <v>0.124</v>
      </c>
      <c r="O72" s="118">
        <f>SUM(O65:O71)</f>
        <v>3.3930000000000002</v>
      </c>
      <c r="P72" s="163"/>
    </row>
    <row r="73" spans="11:16" ht="18.75" customHeight="1">
      <c r="K73" s="371" t="s">
        <v>102</v>
      </c>
      <c r="L73" s="371"/>
      <c r="M73" s="128">
        <v>4.41</v>
      </c>
      <c r="N73" s="189">
        <v>100</v>
      </c>
      <c r="O73" s="134"/>
      <c r="P73" s="134"/>
    </row>
    <row r="74" spans="11:16" ht="18" customHeight="1" thickBot="1">
      <c r="K74" s="361" t="s">
        <v>103</v>
      </c>
      <c r="L74" s="361"/>
      <c r="M74" s="128">
        <v>3.393</v>
      </c>
      <c r="N74" s="189">
        <f>M74*N73/M73</f>
        <v>76.93877551020407</v>
      </c>
      <c r="O74" s="135"/>
      <c r="P74" s="135"/>
    </row>
    <row r="75" spans="2:16" ht="15.75">
      <c r="B75" s="351" t="s">
        <v>122</v>
      </c>
      <c r="D75" s="81" t="s">
        <v>83</v>
      </c>
      <c r="E75" s="70"/>
      <c r="F75" s="115" t="s">
        <v>107</v>
      </c>
      <c r="G75" s="115" t="s">
        <v>106</v>
      </c>
      <c r="H75" s="115" t="s">
        <v>108</v>
      </c>
      <c r="I75" s="115" t="s">
        <v>109</v>
      </c>
      <c r="J75" s="115" t="s">
        <v>110</v>
      </c>
      <c r="K75" s="116" t="s">
        <v>111</v>
      </c>
      <c r="L75" s="116" t="s">
        <v>112</v>
      </c>
      <c r="M75" s="116" t="s">
        <v>113</v>
      </c>
      <c r="N75" s="131" t="s">
        <v>114</v>
      </c>
      <c r="O75" s="116" t="s">
        <v>116</v>
      </c>
      <c r="P75" s="116" t="s">
        <v>82</v>
      </c>
    </row>
    <row r="76" spans="2:16" ht="15.75" thickBot="1">
      <c r="B76" s="352"/>
      <c r="D76" s="139" t="s">
        <v>77</v>
      </c>
      <c r="E76" s="65"/>
      <c r="F76" s="141">
        <v>1</v>
      </c>
      <c r="G76" s="90"/>
      <c r="H76" s="90"/>
      <c r="I76" s="90"/>
      <c r="J76" s="90"/>
      <c r="K76" s="90"/>
      <c r="L76" s="90"/>
      <c r="M76" s="90"/>
      <c r="N76" s="88"/>
      <c r="O76" s="67"/>
      <c r="P76" s="67">
        <v>1</v>
      </c>
    </row>
    <row r="77" spans="2:20" ht="15">
      <c r="B77" s="352"/>
      <c r="D77" s="139" t="s">
        <v>88</v>
      </c>
      <c r="E77" s="65"/>
      <c r="F77" s="90"/>
      <c r="G77" s="90">
        <v>0.009</v>
      </c>
      <c r="H77" s="90">
        <v>0.131</v>
      </c>
      <c r="I77" s="90"/>
      <c r="J77" s="90"/>
      <c r="K77" s="90"/>
      <c r="L77" s="90"/>
      <c r="M77" s="90"/>
      <c r="N77" s="88"/>
      <c r="O77" s="67"/>
      <c r="P77" s="67">
        <v>0.14</v>
      </c>
      <c r="Q77" s="354" t="s">
        <v>117</v>
      </c>
      <c r="R77" s="355"/>
      <c r="S77" s="355"/>
      <c r="T77" s="356"/>
    </row>
    <row r="78" spans="2:20" ht="15">
      <c r="B78" s="352"/>
      <c r="D78" s="139" t="s">
        <v>85</v>
      </c>
      <c r="E78" s="65"/>
      <c r="F78" s="90"/>
      <c r="G78" s="90"/>
      <c r="H78" s="90"/>
      <c r="I78" s="90">
        <v>0.12</v>
      </c>
      <c r="J78" s="90"/>
      <c r="K78" s="90"/>
      <c r="L78" s="90"/>
      <c r="M78" s="90"/>
      <c r="N78" s="88"/>
      <c r="O78" s="67"/>
      <c r="P78" s="67">
        <v>0.12</v>
      </c>
      <c r="Q78" s="357"/>
      <c r="R78" s="358"/>
      <c r="S78" s="358"/>
      <c r="T78" s="359"/>
    </row>
    <row r="79" spans="2:20" ht="15">
      <c r="B79" s="352"/>
      <c r="D79" s="139" t="s">
        <v>90</v>
      </c>
      <c r="E79" s="65"/>
      <c r="F79" s="90">
        <v>0.335</v>
      </c>
      <c r="G79" s="111">
        <v>0.065</v>
      </c>
      <c r="H79" s="111">
        <v>0.08</v>
      </c>
      <c r="I79" s="111">
        <v>0.05</v>
      </c>
      <c r="J79" s="111">
        <v>0.093</v>
      </c>
      <c r="K79" s="90">
        <v>0.044</v>
      </c>
      <c r="L79" s="142">
        <v>0.105</v>
      </c>
      <c r="M79" s="90">
        <v>0.021</v>
      </c>
      <c r="N79" s="88">
        <v>0.002</v>
      </c>
      <c r="O79" s="88"/>
      <c r="P79" s="88">
        <v>0.795</v>
      </c>
      <c r="Q79" s="151" t="s">
        <v>80</v>
      </c>
      <c r="R79" s="125">
        <v>0.795</v>
      </c>
      <c r="S79" s="125">
        <v>0.793</v>
      </c>
      <c r="T79" s="152">
        <f>R79-S79</f>
        <v>0.0020000000000000018</v>
      </c>
    </row>
    <row r="80" spans="2:20" ht="15">
      <c r="B80" s="352"/>
      <c r="D80" s="139" t="s">
        <v>81</v>
      </c>
      <c r="E80" s="69"/>
      <c r="F80" s="90">
        <v>0.4</v>
      </c>
      <c r="G80" s="111">
        <v>0.045</v>
      </c>
      <c r="H80" s="90">
        <v>0.035</v>
      </c>
      <c r="I80" s="111">
        <v>0.032</v>
      </c>
      <c r="J80" s="90">
        <v>0.036</v>
      </c>
      <c r="K80" s="111">
        <v>0.04</v>
      </c>
      <c r="L80" s="142">
        <v>0.018</v>
      </c>
      <c r="M80" s="90">
        <v>0.002</v>
      </c>
      <c r="N80" s="88">
        <v>0.122</v>
      </c>
      <c r="O80" s="88"/>
      <c r="P80" s="88">
        <v>0.7300000000000001</v>
      </c>
      <c r="Q80" s="153" t="s">
        <v>81</v>
      </c>
      <c r="R80" s="159">
        <v>0.73</v>
      </c>
      <c r="S80" s="126">
        <v>0.608</v>
      </c>
      <c r="T80" s="154">
        <f>R80-S80</f>
        <v>0.122</v>
      </c>
    </row>
    <row r="81" spans="2:20" ht="15">
      <c r="B81" s="352"/>
      <c r="D81" s="139" t="s">
        <v>79</v>
      </c>
      <c r="E81" s="65"/>
      <c r="F81" s="90"/>
      <c r="G81" s="90"/>
      <c r="H81" s="90">
        <v>0.008</v>
      </c>
      <c r="I81" s="90"/>
      <c r="J81" s="90"/>
      <c r="K81" s="90"/>
      <c r="L81" s="143"/>
      <c r="M81" s="90"/>
      <c r="N81" s="88"/>
      <c r="O81" s="88"/>
      <c r="P81" s="88">
        <v>0.008</v>
      </c>
      <c r="Q81" s="155"/>
      <c r="R81" s="76"/>
      <c r="S81" s="76"/>
      <c r="T81" s="156"/>
    </row>
    <row r="82" spans="2:20" ht="15.75" thickBot="1">
      <c r="B82" s="352"/>
      <c r="D82" s="140" t="s">
        <v>97</v>
      </c>
      <c r="E82" s="65"/>
      <c r="F82" s="90"/>
      <c r="G82" s="90"/>
      <c r="H82" s="90"/>
      <c r="I82" s="90"/>
      <c r="J82" s="90"/>
      <c r="K82" s="90"/>
      <c r="L82" s="144">
        <v>0.5</v>
      </c>
      <c r="M82" s="145">
        <v>0.1</v>
      </c>
      <c r="N82" s="145"/>
      <c r="O82" s="186"/>
      <c r="P82" s="186">
        <f>SUM(L82:N82)</f>
        <v>0.6</v>
      </c>
      <c r="Q82" s="138" t="s">
        <v>97</v>
      </c>
      <c r="R82" s="157">
        <v>0.6</v>
      </c>
      <c r="S82" s="157">
        <v>0.6</v>
      </c>
      <c r="T82" s="158">
        <f>R82-S82</f>
        <v>0</v>
      </c>
    </row>
    <row r="83" spans="2:16" ht="16.5" thickBot="1">
      <c r="B83" s="353"/>
      <c r="D83" s="84" t="s">
        <v>82</v>
      </c>
      <c r="E83" s="71"/>
      <c r="F83" s="115">
        <f>SUM(F76:F81)</f>
        <v>1.7349999999999999</v>
      </c>
      <c r="G83" s="117">
        <f>SUM(G77:G81)</f>
        <v>0.119</v>
      </c>
      <c r="H83" s="115">
        <f>SUM(H77:H81)</f>
        <v>0.254</v>
      </c>
      <c r="I83" s="117">
        <f>SUM(I78:I81)</f>
        <v>0.20199999999999999</v>
      </c>
      <c r="J83" s="115">
        <f>SUM(J76:J82)</f>
        <v>0.129</v>
      </c>
      <c r="K83" s="115">
        <f>SUM(K76:K82)</f>
        <v>0.08399999999999999</v>
      </c>
      <c r="L83" s="115">
        <f>SUM(L76:L82)</f>
        <v>0.623</v>
      </c>
      <c r="M83" s="118">
        <f>SUM(M76:M82)</f>
        <v>0.123</v>
      </c>
      <c r="N83" s="132">
        <f>SUM(N76:N81)</f>
        <v>0.124</v>
      </c>
      <c r="O83" s="118"/>
      <c r="P83" s="118">
        <f>SUM(P76:P82)</f>
        <v>3.3930000000000002</v>
      </c>
    </row>
    <row r="84" spans="11:16" ht="21.75" customHeight="1">
      <c r="K84" s="360" t="s">
        <v>102</v>
      </c>
      <c r="L84" s="360"/>
      <c r="M84" s="181">
        <v>4.41</v>
      </c>
      <c r="N84" s="181">
        <v>100</v>
      </c>
      <c r="O84" s="134"/>
      <c r="P84" s="134"/>
    </row>
    <row r="85" spans="11:16" ht="27.75" customHeight="1">
      <c r="K85" s="361" t="s">
        <v>103</v>
      </c>
      <c r="L85" s="361"/>
      <c r="M85" s="181">
        <v>3.393</v>
      </c>
      <c r="N85" s="182">
        <f>M85*N84/M84</f>
        <v>76.93877551020407</v>
      </c>
      <c r="O85" s="135"/>
      <c r="P85" s="135"/>
    </row>
  </sheetData>
  <sheetProtection/>
  <mergeCells count="19">
    <mergeCell ref="U68:V68"/>
    <mergeCell ref="U69:V69"/>
    <mergeCell ref="K63:L63"/>
    <mergeCell ref="B2:B8"/>
    <mergeCell ref="B10:B18"/>
    <mergeCell ref="B20:B28"/>
    <mergeCell ref="B32:B40"/>
    <mergeCell ref="B43:B51"/>
    <mergeCell ref="B53:B61"/>
    <mergeCell ref="B75:B83"/>
    <mergeCell ref="Q77:T78"/>
    <mergeCell ref="K84:L84"/>
    <mergeCell ref="K85:L85"/>
    <mergeCell ref="P66:S67"/>
    <mergeCell ref="O55:R56"/>
    <mergeCell ref="B64:B72"/>
    <mergeCell ref="K73:L73"/>
    <mergeCell ref="K74:L74"/>
    <mergeCell ref="K62:L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itorres</dc:creator>
  <cp:keywords/>
  <dc:description/>
  <cp:lastModifiedBy>Esperanza Peña Quintero</cp:lastModifiedBy>
  <cp:lastPrinted>2018-09-27T17:49:30Z</cp:lastPrinted>
  <dcterms:created xsi:type="dcterms:W3CDTF">2011-03-04T16:08:45Z</dcterms:created>
  <dcterms:modified xsi:type="dcterms:W3CDTF">2018-10-29T16:29:25Z</dcterms:modified>
  <cp:category/>
  <cp:version/>
  <cp:contentType/>
  <cp:contentStatus/>
</cp:coreProperties>
</file>