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OCTUBRE\"/>
    </mc:Choice>
  </mc:AlternateContent>
  <bookViews>
    <workbookView xWindow="0" yWindow="0" windowWidth="28800" windowHeight="12000" firstSheet="2" activeTab="9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  <sheet name="AGOSTO 2019" sheetId="46" r:id="rId8"/>
    <sheet name="SEPTIEMBRE DE 2019" sheetId="47" r:id="rId9"/>
    <sheet name="OCTUBRE DE 2019" sheetId="4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8" l="1"/>
  <c r="I12" i="48" s="1"/>
  <c r="H13" i="48"/>
  <c r="L13" i="48" s="1"/>
  <c r="H14" i="48"/>
  <c r="H15" i="48"/>
  <c r="H17" i="48"/>
  <c r="L17" i="48" s="1"/>
  <c r="H18" i="48"/>
  <c r="H19" i="48"/>
  <c r="L19" i="48" s="1"/>
  <c r="H20" i="48"/>
  <c r="L20" i="48" s="1"/>
  <c r="H22" i="48"/>
  <c r="L22" i="48" s="1"/>
  <c r="H24" i="48"/>
  <c r="L24" i="48" s="1"/>
  <c r="H25" i="48"/>
  <c r="J25" i="48" s="1"/>
  <c r="H26" i="48"/>
  <c r="L26" i="48" s="1"/>
  <c r="K27" i="48"/>
  <c r="E26" i="48"/>
  <c r="E23" i="48" s="1"/>
  <c r="F25" i="48"/>
  <c r="F24" i="48"/>
  <c r="K23" i="48"/>
  <c r="G23" i="48"/>
  <c r="H23" i="48" s="1"/>
  <c r="D23" i="48"/>
  <c r="C23" i="48"/>
  <c r="F23" i="48" s="1"/>
  <c r="F22" i="48"/>
  <c r="E22" i="48"/>
  <c r="G21" i="48"/>
  <c r="H21" i="48" s="1"/>
  <c r="E21" i="48"/>
  <c r="F21" i="48" s="1"/>
  <c r="C21" i="48"/>
  <c r="E20" i="48"/>
  <c r="F20" i="48" s="1"/>
  <c r="K19" i="48"/>
  <c r="K16" i="48" s="1"/>
  <c r="E19" i="48"/>
  <c r="C19" i="48"/>
  <c r="C16" i="48" s="1"/>
  <c r="L18" i="48"/>
  <c r="F18" i="48"/>
  <c r="E18" i="48"/>
  <c r="E17" i="48"/>
  <c r="F17" i="48" s="1"/>
  <c r="G16" i="48"/>
  <c r="E16" i="48"/>
  <c r="E27" i="48" s="1"/>
  <c r="D16" i="48"/>
  <c r="D27" i="48" s="1"/>
  <c r="L15" i="48"/>
  <c r="E15" i="48"/>
  <c r="F15" i="48" s="1"/>
  <c r="J15" i="48" s="1"/>
  <c r="L14" i="48"/>
  <c r="E14" i="48"/>
  <c r="F14" i="48" s="1"/>
  <c r="J14" i="48" s="1"/>
  <c r="E13" i="48"/>
  <c r="F13" i="48" s="1"/>
  <c r="F12" i="48"/>
  <c r="E12" i="48"/>
  <c r="G11" i="48"/>
  <c r="H11" i="48" s="1"/>
  <c r="L11" i="48" s="1"/>
  <c r="E11" i="48"/>
  <c r="F11" i="48" s="1"/>
  <c r="C11" i="48"/>
  <c r="E10" i="48"/>
  <c r="E9" i="48" s="1"/>
  <c r="H8" i="48"/>
  <c r="I8" i="48" s="1"/>
  <c r="F8" i="48"/>
  <c r="J8" i="48" s="1"/>
  <c r="E8" i="48"/>
  <c r="J21" i="48" l="1"/>
  <c r="J22" i="48"/>
  <c r="G10" i="48"/>
  <c r="H10" i="48" s="1"/>
  <c r="J11" i="48"/>
  <c r="J23" i="48"/>
  <c r="J24" i="48"/>
  <c r="H16" i="48"/>
  <c r="J17" i="48"/>
  <c r="L25" i="48"/>
  <c r="J20" i="48"/>
  <c r="J18" i="48"/>
  <c r="J12" i="48"/>
  <c r="I14" i="48"/>
  <c r="I21" i="48"/>
  <c r="L21" i="48"/>
  <c r="I20" i="48"/>
  <c r="J13" i="48"/>
  <c r="I13" i="48"/>
  <c r="F16" i="48"/>
  <c r="C10" i="48"/>
  <c r="L23" i="48"/>
  <c r="I23" i="48"/>
  <c r="I24" i="48"/>
  <c r="F26" i="48"/>
  <c r="J26" i="48" s="1"/>
  <c r="L12" i="48"/>
  <c r="I15" i="48"/>
  <c r="I17" i="48"/>
  <c r="I22" i="48"/>
  <c r="L8" i="48"/>
  <c r="I11" i="48"/>
  <c r="F19" i="48"/>
  <c r="D10" i="48"/>
  <c r="D9" i="48" s="1"/>
  <c r="H12" i="47"/>
  <c r="L12" i="47" s="1"/>
  <c r="H13" i="47"/>
  <c r="L13" i="47" s="1"/>
  <c r="H14" i="47"/>
  <c r="H15" i="47"/>
  <c r="H17" i="47"/>
  <c r="H18" i="47"/>
  <c r="H19" i="47"/>
  <c r="L19" i="47" s="1"/>
  <c r="H20" i="47"/>
  <c r="H22" i="47"/>
  <c r="L22" i="47" s="1"/>
  <c r="H24" i="47"/>
  <c r="I24" i="47" s="1"/>
  <c r="H25" i="47"/>
  <c r="H26" i="47"/>
  <c r="L26" i="47" s="1"/>
  <c r="H8" i="47"/>
  <c r="L8" i="47" s="1"/>
  <c r="K27" i="47"/>
  <c r="E26" i="47"/>
  <c r="E23" i="47" s="1"/>
  <c r="F23" i="47" s="1"/>
  <c r="J25" i="47"/>
  <c r="L25" i="47"/>
  <c r="F25" i="47"/>
  <c r="F24" i="47"/>
  <c r="K23" i="47"/>
  <c r="G23" i="47"/>
  <c r="H23" i="47" s="1"/>
  <c r="D23" i="47"/>
  <c r="C23" i="47"/>
  <c r="F22" i="47"/>
  <c r="E22" i="47"/>
  <c r="G21" i="47"/>
  <c r="H21" i="47" s="1"/>
  <c r="E21" i="47"/>
  <c r="F21" i="47" s="1"/>
  <c r="C21" i="47"/>
  <c r="L20" i="47"/>
  <c r="E20" i="47"/>
  <c r="F20" i="47" s="1"/>
  <c r="J20" i="47" s="1"/>
  <c r="K19" i="47"/>
  <c r="E19" i="47"/>
  <c r="E16" i="47" s="1"/>
  <c r="E10" i="47" s="1"/>
  <c r="C19" i="47"/>
  <c r="C16" i="47" s="1"/>
  <c r="F16" i="47" s="1"/>
  <c r="L18" i="47"/>
  <c r="F18" i="47"/>
  <c r="J18" i="47" s="1"/>
  <c r="E18" i="47"/>
  <c r="I17" i="47"/>
  <c r="E17" i="47"/>
  <c r="F17" i="47" s="1"/>
  <c r="J17" i="47" s="1"/>
  <c r="K16" i="47"/>
  <c r="G16" i="47"/>
  <c r="H16" i="47" s="1"/>
  <c r="D16" i="47"/>
  <c r="D27" i="47" s="1"/>
  <c r="E15" i="47"/>
  <c r="F15" i="47" s="1"/>
  <c r="L14" i="47"/>
  <c r="E14" i="47"/>
  <c r="F14" i="47" s="1"/>
  <c r="J14" i="47" s="1"/>
  <c r="E13" i="47"/>
  <c r="F13" i="47" s="1"/>
  <c r="E12" i="47"/>
  <c r="F12" i="47" s="1"/>
  <c r="G11" i="47"/>
  <c r="H11" i="47" s="1"/>
  <c r="I11" i="47" s="1"/>
  <c r="E11" i="47"/>
  <c r="C11" i="47"/>
  <c r="F11" i="47" s="1"/>
  <c r="D10" i="47"/>
  <c r="D9" i="47" s="1"/>
  <c r="E8" i="47"/>
  <c r="F8" i="47" s="1"/>
  <c r="G9" i="48" l="1"/>
  <c r="H9" i="48" s="1"/>
  <c r="I19" i="48"/>
  <c r="J19" i="48"/>
  <c r="L10" i="48"/>
  <c r="I26" i="48"/>
  <c r="L16" i="48"/>
  <c r="I16" i="48"/>
  <c r="C9" i="48"/>
  <c r="F10" i="48"/>
  <c r="J10" i="48" s="1"/>
  <c r="J16" i="48"/>
  <c r="J21" i="47"/>
  <c r="J22" i="47"/>
  <c r="G10" i="47"/>
  <c r="H10" i="47" s="1"/>
  <c r="J13" i="47"/>
  <c r="J11" i="47"/>
  <c r="I12" i="47"/>
  <c r="J12" i="47"/>
  <c r="J23" i="47"/>
  <c r="J15" i="47"/>
  <c r="I8" i="47"/>
  <c r="L23" i="47"/>
  <c r="I23" i="47"/>
  <c r="E9" i="47"/>
  <c r="L21" i="47"/>
  <c r="I21" i="47"/>
  <c r="J8" i="47"/>
  <c r="I15" i="47"/>
  <c r="I20" i="47"/>
  <c r="E27" i="47"/>
  <c r="I22" i="47"/>
  <c r="C10" i="47"/>
  <c r="L11" i="47"/>
  <c r="I14" i="47"/>
  <c r="L15" i="47"/>
  <c r="L17" i="47"/>
  <c r="F19" i="47"/>
  <c r="L24" i="47"/>
  <c r="I26" i="47"/>
  <c r="F26" i="47"/>
  <c r="J26" i="47" s="1"/>
  <c r="J24" i="47"/>
  <c r="J16" i="47"/>
  <c r="I13" i="47"/>
  <c r="H12" i="46"/>
  <c r="L12" i="46" s="1"/>
  <c r="H13" i="46"/>
  <c r="H14" i="46"/>
  <c r="H15" i="46"/>
  <c r="H17" i="46"/>
  <c r="H18" i="46"/>
  <c r="L18" i="46" s="1"/>
  <c r="H19" i="46"/>
  <c r="L19" i="46" s="1"/>
  <c r="H20" i="46"/>
  <c r="H22" i="46"/>
  <c r="H24" i="46"/>
  <c r="I24" i="46" s="1"/>
  <c r="H25" i="46"/>
  <c r="H26" i="46"/>
  <c r="K27" i="46"/>
  <c r="I26" i="46"/>
  <c r="F26" i="46"/>
  <c r="E26" i="46"/>
  <c r="L25" i="46"/>
  <c r="F25" i="46"/>
  <c r="J25" i="46" s="1"/>
  <c r="F24" i="46"/>
  <c r="K23" i="46"/>
  <c r="G23" i="46"/>
  <c r="H23" i="46" s="1"/>
  <c r="E23" i="46"/>
  <c r="D23" i="46"/>
  <c r="C23" i="46"/>
  <c r="F23" i="46" s="1"/>
  <c r="E22" i="46"/>
  <c r="F22" i="46" s="1"/>
  <c r="G21" i="46"/>
  <c r="H21" i="46" s="1"/>
  <c r="F21" i="46"/>
  <c r="E21" i="46"/>
  <c r="C21" i="46"/>
  <c r="L20" i="46"/>
  <c r="E20" i="46"/>
  <c r="F20" i="46" s="1"/>
  <c r="K19" i="46"/>
  <c r="E19" i="46"/>
  <c r="C19" i="46"/>
  <c r="F19" i="46" s="1"/>
  <c r="E18" i="46"/>
  <c r="E16" i="46" s="1"/>
  <c r="E10" i="46" s="1"/>
  <c r="E9" i="46" s="1"/>
  <c r="L17" i="46"/>
  <c r="E17" i="46"/>
  <c r="F17" i="46" s="1"/>
  <c r="K16" i="46"/>
  <c r="G16" i="46"/>
  <c r="H16" i="46" s="1"/>
  <c r="D16" i="46"/>
  <c r="D27" i="46" s="1"/>
  <c r="L15" i="46"/>
  <c r="E15" i="46"/>
  <c r="F15" i="46" s="1"/>
  <c r="I14" i="46"/>
  <c r="F14" i="46"/>
  <c r="J14" i="46" s="1"/>
  <c r="E14" i="46"/>
  <c r="E13" i="46"/>
  <c r="F13" i="46" s="1"/>
  <c r="E12" i="46"/>
  <c r="F12" i="46" s="1"/>
  <c r="G11" i="46"/>
  <c r="H11" i="46" s="1"/>
  <c r="E11" i="46"/>
  <c r="C11" i="46"/>
  <c r="D10" i="46"/>
  <c r="D9" i="46" s="1"/>
  <c r="L8" i="46"/>
  <c r="H8" i="46"/>
  <c r="E8" i="46"/>
  <c r="E27" i="46" s="1"/>
  <c r="G27" i="48" l="1"/>
  <c r="L9" i="48"/>
  <c r="L27" i="48" s="1"/>
  <c r="H27" i="48"/>
  <c r="C27" i="48"/>
  <c r="F9" i="48"/>
  <c r="I10" i="48"/>
  <c r="G9" i="47"/>
  <c r="H9" i="47" s="1"/>
  <c r="C9" i="47"/>
  <c r="F10" i="47"/>
  <c r="J10" i="47" s="1"/>
  <c r="J19" i="47"/>
  <c r="I19" i="47"/>
  <c r="L16" i="47"/>
  <c r="I16" i="47"/>
  <c r="I10" i="47"/>
  <c r="L10" i="47"/>
  <c r="L24" i="46"/>
  <c r="J24" i="46"/>
  <c r="J22" i="46"/>
  <c r="L16" i="46"/>
  <c r="J13" i="46"/>
  <c r="J12" i="46"/>
  <c r="J26" i="46"/>
  <c r="J19" i="46"/>
  <c r="G10" i="46"/>
  <c r="L21" i="46"/>
  <c r="I21" i="46"/>
  <c r="I22" i="46"/>
  <c r="I15" i="46"/>
  <c r="J15" i="46"/>
  <c r="J23" i="46"/>
  <c r="I12" i="46"/>
  <c r="C10" i="46"/>
  <c r="L11" i="46"/>
  <c r="J17" i="46"/>
  <c r="I17" i="46"/>
  <c r="J20" i="46"/>
  <c r="I20" i="46"/>
  <c r="I23" i="46"/>
  <c r="L23" i="46"/>
  <c r="I13" i="46"/>
  <c r="J21" i="46"/>
  <c r="C16" i="46"/>
  <c r="F16" i="46" s="1"/>
  <c r="J16" i="46" s="1"/>
  <c r="L22" i="46"/>
  <c r="F8" i="46"/>
  <c r="I8" i="46" s="1"/>
  <c r="L14" i="46"/>
  <c r="F18" i="46"/>
  <c r="J18" i="46" s="1"/>
  <c r="I19" i="46"/>
  <c r="L26" i="46"/>
  <c r="F11" i="46"/>
  <c r="J11" i="46" s="1"/>
  <c r="L13" i="46"/>
  <c r="J9" i="48" l="1"/>
  <c r="F27" i="48"/>
  <c r="J27" i="48" s="1"/>
  <c r="I9" i="48"/>
  <c r="G27" i="47"/>
  <c r="L9" i="47"/>
  <c r="L27" i="47" s="1"/>
  <c r="H27" i="47"/>
  <c r="C27" i="47"/>
  <c r="F9" i="47"/>
  <c r="H10" i="46"/>
  <c r="L10" i="46" s="1"/>
  <c r="G9" i="46"/>
  <c r="H9" i="46" s="1"/>
  <c r="I16" i="46"/>
  <c r="F10" i="46"/>
  <c r="C9" i="46"/>
  <c r="J8" i="46"/>
  <c r="I11" i="46"/>
  <c r="I27" i="48" l="1"/>
  <c r="J9" i="47"/>
  <c r="F27" i="47"/>
  <c r="J27" i="47" s="1"/>
  <c r="I9" i="47"/>
  <c r="I27" i="47"/>
  <c r="G27" i="46"/>
  <c r="C27" i="46"/>
  <c r="F9" i="46"/>
  <c r="J10" i="46"/>
  <c r="I10" i="46"/>
  <c r="I9" i="46"/>
  <c r="L9" i="46"/>
  <c r="L27" i="46" s="1"/>
  <c r="H27" i="46"/>
  <c r="I27" i="46" l="1"/>
  <c r="J9" i="46"/>
  <c r="F27" i="46"/>
  <c r="J27" i="46" s="1"/>
  <c r="H11" i="45" l="1"/>
  <c r="H10" i="45"/>
  <c r="H9" i="45"/>
  <c r="E8" i="45"/>
  <c r="E19" i="45"/>
  <c r="H12" i="45" l="1"/>
  <c r="H13" i="45"/>
  <c r="L13" i="45" s="1"/>
  <c r="H14" i="45"/>
  <c r="H15" i="45"/>
  <c r="H17" i="45"/>
  <c r="H18" i="45"/>
  <c r="H19" i="45"/>
  <c r="L19" i="45" s="1"/>
  <c r="H20" i="45"/>
  <c r="H21" i="45"/>
  <c r="H22" i="45"/>
  <c r="H24" i="45"/>
  <c r="L24" i="45" s="1"/>
  <c r="H25" i="45"/>
  <c r="H26" i="45"/>
  <c r="L26" i="45" s="1"/>
  <c r="K27" i="45"/>
  <c r="E26" i="45"/>
  <c r="E23" i="45" s="1"/>
  <c r="L25" i="45"/>
  <c r="F25" i="45"/>
  <c r="J25" i="45" s="1"/>
  <c r="F24" i="45"/>
  <c r="K23" i="45"/>
  <c r="G23" i="45"/>
  <c r="H23" i="45" s="1"/>
  <c r="D23" i="45"/>
  <c r="C23" i="45"/>
  <c r="L22" i="45"/>
  <c r="F22" i="45"/>
  <c r="J22" i="45" s="1"/>
  <c r="E22" i="45"/>
  <c r="G21" i="45"/>
  <c r="E21" i="45"/>
  <c r="F21" i="45" s="1"/>
  <c r="J21" i="45" s="1"/>
  <c r="C21" i="45"/>
  <c r="L20" i="45"/>
  <c r="E20" i="45"/>
  <c r="F20" i="45" s="1"/>
  <c r="J20" i="45" s="1"/>
  <c r="K19" i="45"/>
  <c r="E16" i="45"/>
  <c r="C19" i="45"/>
  <c r="C16" i="45" s="1"/>
  <c r="L18" i="45"/>
  <c r="F18" i="45"/>
  <c r="J18" i="45" s="1"/>
  <c r="E18" i="45"/>
  <c r="L17" i="45"/>
  <c r="E17" i="45"/>
  <c r="F17" i="45" s="1"/>
  <c r="J17" i="45" s="1"/>
  <c r="K16" i="45"/>
  <c r="G16" i="45"/>
  <c r="H16" i="45" s="1"/>
  <c r="D16" i="45"/>
  <c r="D27" i="45" s="1"/>
  <c r="L15" i="45"/>
  <c r="E15" i="45"/>
  <c r="F15" i="45" s="1"/>
  <c r="J15" i="45" s="1"/>
  <c r="L14" i="45"/>
  <c r="E14" i="45"/>
  <c r="F14" i="45" s="1"/>
  <c r="J14" i="45" s="1"/>
  <c r="E13" i="45"/>
  <c r="F13" i="45" s="1"/>
  <c r="L12" i="45"/>
  <c r="E12" i="45"/>
  <c r="F12" i="45" s="1"/>
  <c r="J12" i="45" s="1"/>
  <c r="G11" i="45"/>
  <c r="E11" i="45"/>
  <c r="C11" i="45"/>
  <c r="F11" i="45" s="1"/>
  <c r="L8" i="45"/>
  <c r="H8" i="45"/>
  <c r="F8" i="45"/>
  <c r="I8" i="45" l="1"/>
  <c r="E10" i="45"/>
  <c r="E9" i="45" s="1"/>
  <c r="E27" i="45"/>
  <c r="F16" i="45"/>
  <c r="D10" i="45"/>
  <c r="D9" i="45" s="1"/>
  <c r="J13" i="45"/>
  <c r="G10" i="45"/>
  <c r="J11" i="45"/>
  <c r="L21" i="45"/>
  <c r="I21" i="45"/>
  <c r="I14" i="45"/>
  <c r="J8" i="45"/>
  <c r="I11" i="45"/>
  <c r="I12" i="45"/>
  <c r="F23" i="45"/>
  <c r="J23" i="45" s="1"/>
  <c r="L23" i="45"/>
  <c r="I23" i="45"/>
  <c r="I15" i="45"/>
  <c r="I24" i="45"/>
  <c r="I22" i="45"/>
  <c r="J24" i="45"/>
  <c r="I17" i="45"/>
  <c r="F26" i="45"/>
  <c r="J26" i="45" s="1"/>
  <c r="C10" i="45"/>
  <c r="L11" i="45"/>
  <c r="F19" i="45"/>
  <c r="I20" i="45"/>
  <c r="I13" i="45"/>
  <c r="E10" i="44"/>
  <c r="D10" i="44"/>
  <c r="D9" i="44" s="1"/>
  <c r="F16" i="44"/>
  <c r="F10" i="5"/>
  <c r="F23" i="44"/>
  <c r="F21" i="44"/>
  <c r="F11" i="44"/>
  <c r="D27" i="44"/>
  <c r="E27" i="44"/>
  <c r="G9" i="45" l="1"/>
  <c r="J19" i="45"/>
  <c r="I19" i="45"/>
  <c r="L16" i="45"/>
  <c r="I16" i="45"/>
  <c r="F10" i="45"/>
  <c r="J10" i="45" s="1"/>
  <c r="C9" i="45"/>
  <c r="J16" i="45"/>
  <c r="I26" i="45"/>
  <c r="L10" i="45"/>
  <c r="H11" i="44"/>
  <c r="H12" i="44"/>
  <c r="H13" i="44"/>
  <c r="H14" i="44"/>
  <c r="L14" i="44" s="1"/>
  <c r="H15" i="44"/>
  <c r="H17" i="44"/>
  <c r="H18" i="44"/>
  <c r="H19" i="44"/>
  <c r="H20" i="44"/>
  <c r="H21" i="44"/>
  <c r="H22" i="44"/>
  <c r="H24" i="44"/>
  <c r="L24" i="44" s="1"/>
  <c r="H25" i="44"/>
  <c r="H26" i="44"/>
  <c r="L26" i="44" s="1"/>
  <c r="E19" i="44"/>
  <c r="F19" i="44" s="1"/>
  <c r="F8" i="44"/>
  <c r="K27" i="44"/>
  <c r="F26" i="44"/>
  <c r="E26" i="44"/>
  <c r="L25" i="44"/>
  <c r="J25" i="44"/>
  <c r="F25" i="44"/>
  <c r="F24" i="44"/>
  <c r="K23" i="44"/>
  <c r="G23" i="44"/>
  <c r="H23" i="44" s="1"/>
  <c r="E23" i="44"/>
  <c r="D23" i="44"/>
  <c r="C23" i="44"/>
  <c r="L22" i="44"/>
  <c r="E22" i="44"/>
  <c r="F22" i="44" s="1"/>
  <c r="G21" i="44"/>
  <c r="J21" i="44"/>
  <c r="E21" i="44"/>
  <c r="C21" i="44"/>
  <c r="I20" i="44"/>
  <c r="F20" i="44"/>
  <c r="J20" i="44" s="1"/>
  <c r="E20" i="44"/>
  <c r="K19" i="44"/>
  <c r="D16" i="44"/>
  <c r="C19" i="44"/>
  <c r="L18" i="44"/>
  <c r="E18" i="44"/>
  <c r="L17" i="44"/>
  <c r="J17" i="44"/>
  <c r="I17" i="44"/>
  <c r="F17" i="44"/>
  <c r="E17" i="44"/>
  <c r="K16" i="44"/>
  <c r="G16" i="44"/>
  <c r="H16" i="44" s="1"/>
  <c r="C16" i="44"/>
  <c r="L15" i="44"/>
  <c r="J15" i="44"/>
  <c r="I15" i="44"/>
  <c r="F15" i="44"/>
  <c r="E15" i="44"/>
  <c r="E14" i="44"/>
  <c r="F14" i="44" s="1"/>
  <c r="J14" i="44" s="1"/>
  <c r="L13" i="44"/>
  <c r="E13" i="44"/>
  <c r="F13" i="44" s="1"/>
  <c r="J13" i="44" s="1"/>
  <c r="L12" i="44"/>
  <c r="E12" i="44"/>
  <c r="F12" i="44" s="1"/>
  <c r="G11" i="44"/>
  <c r="E11" i="44"/>
  <c r="C11" i="44"/>
  <c r="L8" i="44"/>
  <c r="H8" i="44"/>
  <c r="E8" i="44"/>
  <c r="G27" i="45" l="1"/>
  <c r="C27" i="45"/>
  <c r="F9" i="45"/>
  <c r="I10" i="45"/>
  <c r="I9" i="45"/>
  <c r="L9" i="45"/>
  <c r="L27" i="45" s="1"/>
  <c r="H27" i="45"/>
  <c r="E9" i="44"/>
  <c r="F9" i="44" s="1"/>
  <c r="F27" i="44" s="1"/>
  <c r="F10" i="44"/>
  <c r="J19" i="44"/>
  <c r="I23" i="44"/>
  <c r="E16" i="44"/>
  <c r="J8" i="44"/>
  <c r="I8" i="44"/>
  <c r="J26" i="44"/>
  <c r="J23" i="44"/>
  <c r="I24" i="44"/>
  <c r="J24" i="44"/>
  <c r="I11" i="44"/>
  <c r="L11" i="44"/>
  <c r="J12" i="44"/>
  <c r="I12" i="44"/>
  <c r="I21" i="44"/>
  <c r="L21" i="44"/>
  <c r="I22" i="44"/>
  <c r="J22" i="44"/>
  <c r="I19" i="44"/>
  <c r="L16" i="44"/>
  <c r="J11" i="44"/>
  <c r="L20" i="44"/>
  <c r="L23" i="44"/>
  <c r="L19" i="44"/>
  <c r="I14" i="44"/>
  <c r="C10" i="44"/>
  <c r="I26" i="44"/>
  <c r="I13" i="44"/>
  <c r="F18" i="44"/>
  <c r="J18" i="44" s="1"/>
  <c r="G10" i="44"/>
  <c r="H10" i="44" s="1"/>
  <c r="H24" i="43"/>
  <c r="L24" i="43" s="1"/>
  <c r="H25" i="43"/>
  <c r="H26" i="43"/>
  <c r="L26" i="43" s="1"/>
  <c r="H20" i="43"/>
  <c r="H22" i="43"/>
  <c r="L22" i="43" s="1"/>
  <c r="H17" i="43"/>
  <c r="L17" i="43" s="1"/>
  <c r="H18" i="43"/>
  <c r="H19" i="43"/>
  <c r="L19" i="43" s="1"/>
  <c r="H13" i="43"/>
  <c r="L13" i="43" s="1"/>
  <c r="H12" i="43"/>
  <c r="L12" i="43" s="1"/>
  <c r="H11" i="43"/>
  <c r="H8" i="43"/>
  <c r="L8" i="43" s="1"/>
  <c r="K27" i="43"/>
  <c r="D27" i="43"/>
  <c r="F26" i="43"/>
  <c r="E26" i="43"/>
  <c r="L25" i="43"/>
  <c r="F25" i="43"/>
  <c r="J25" i="43" s="1"/>
  <c r="F24" i="43"/>
  <c r="K23" i="43"/>
  <c r="G23" i="43"/>
  <c r="E23" i="43"/>
  <c r="D23" i="43"/>
  <c r="C23" i="43"/>
  <c r="F23" i="43" s="1"/>
  <c r="E22" i="43"/>
  <c r="F22" i="43" s="1"/>
  <c r="G21" i="43"/>
  <c r="H21" i="43" s="1"/>
  <c r="I21" i="43" s="1"/>
  <c r="F21" i="43"/>
  <c r="E21" i="43"/>
  <c r="C21" i="43"/>
  <c r="E20" i="43"/>
  <c r="F20" i="43" s="1"/>
  <c r="J20" i="43" s="1"/>
  <c r="K19" i="43"/>
  <c r="D19" i="43"/>
  <c r="D16" i="43" s="1"/>
  <c r="C19" i="43"/>
  <c r="L18" i="43"/>
  <c r="E18" i="43"/>
  <c r="E17" i="43"/>
  <c r="F17" i="43" s="1"/>
  <c r="K16" i="43"/>
  <c r="G16" i="43"/>
  <c r="G10" i="43" s="1"/>
  <c r="C16" i="43"/>
  <c r="L15" i="43"/>
  <c r="H15" i="43"/>
  <c r="E15" i="43"/>
  <c r="F15" i="43" s="1"/>
  <c r="J15" i="43" s="1"/>
  <c r="H14" i="43"/>
  <c r="L14" i="43" s="1"/>
  <c r="E14" i="43"/>
  <c r="F14" i="43" s="1"/>
  <c r="J14" i="43" s="1"/>
  <c r="E13" i="43"/>
  <c r="F13" i="43" s="1"/>
  <c r="E12" i="43"/>
  <c r="F12" i="43" s="1"/>
  <c r="G11" i="43"/>
  <c r="E11" i="43"/>
  <c r="C11" i="43"/>
  <c r="F11" i="43" s="1"/>
  <c r="E10" i="43"/>
  <c r="C10" i="43"/>
  <c r="C9" i="43" s="1"/>
  <c r="E9" i="43"/>
  <c r="E8" i="43"/>
  <c r="E27" i="43" s="1"/>
  <c r="J9" i="45" l="1"/>
  <c r="F27" i="45"/>
  <c r="J27" i="45" s="1"/>
  <c r="I16" i="44"/>
  <c r="J16" i="44"/>
  <c r="G9" i="44"/>
  <c r="H9" i="44" s="1"/>
  <c r="C9" i="44"/>
  <c r="H23" i="43"/>
  <c r="I23" i="43" s="1"/>
  <c r="G9" i="43"/>
  <c r="G27" i="43" s="1"/>
  <c r="J22" i="43"/>
  <c r="H16" i="43"/>
  <c r="J24" i="43"/>
  <c r="J21" i="43"/>
  <c r="J17" i="43"/>
  <c r="J26" i="43"/>
  <c r="I24" i="43"/>
  <c r="J13" i="43"/>
  <c r="J12" i="43"/>
  <c r="J11" i="43"/>
  <c r="I17" i="43"/>
  <c r="L11" i="43"/>
  <c r="I11" i="43"/>
  <c r="I15" i="43"/>
  <c r="I20" i="43"/>
  <c r="C27" i="43"/>
  <c r="F9" i="43"/>
  <c r="I13" i="43"/>
  <c r="F10" i="43"/>
  <c r="F8" i="43"/>
  <c r="I8" i="43" s="1"/>
  <c r="I12" i="43"/>
  <c r="L20" i="43"/>
  <c r="L21" i="43"/>
  <c r="I14" i="43"/>
  <c r="E19" i="43"/>
  <c r="F19" i="43" s="1"/>
  <c r="I22" i="43"/>
  <c r="I26" i="43"/>
  <c r="F18" i="43"/>
  <c r="J18" i="43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I27" i="45" l="1"/>
  <c r="L10" i="44"/>
  <c r="I10" i="44"/>
  <c r="C27" i="44"/>
  <c r="G27" i="44"/>
  <c r="J10" i="44"/>
  <c r="J23" i="43"/>
  <c r="L23" i="43"/>
  <c r="L16" i="43"/>
  <c r="I19" i="43"/>
  <c r="J19" i="43"/>
  <c r="J8" i="43"/>
  <c r="F27" i="43"/>
  <c r="E16" i="43"/>
  <c r="F16" i="43" s="1"/>
  <c r="G10" i="42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H10" i="42" l="1"/>
  <c r="H10" i="43" s="1"/>
  <c r="G9" i="42"/>
  <c r="J16" i="43"/>
  <c r="I16" i="43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J10" i="42" l="1"/>
  <c r="L10" i="43"/>
  <c r="I10" i="43"/>
  <c r="J10" i="43"/>
  <c r="I10" i="42"/>
  <c r="L10" i="42"/>
  <c r="G27" i="42"/>
  <c r="H9" i="42"/>
  <c r="J9" i="42" s="1"/>
  <c r="F27" i="42"/>
  <c r="I19" i="5"/>
  <c r="J25" i="41"/>
  <c r="J20" i="41"/>
  <c r="G9" i="41"/>
  <c r="E27" i="41"/>
  <c r="F26" i="41"/>
  <c r="C16" i="41"/>
  <c r="F16" i="41" s="1"/>
  <c r="I20" i="41"/>
  <c r="H9" i="43" l="1"/>
  <c r="H27" i="42"/>
  <c r="J27" i="42" s="1"/>
  <c r="I9" i="42"/>
  <c r="L9" i="42"/>
  <c r="L27" i="42" s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I27" i="42" l="1"/>
  <c r="J9" i="43"/>
  <c r="L9" i="43"/>
  <c r="L27" i="43" s="1"/>
  <c r="I9" i="43"/>
  <c r="H27" i="43"/>
  <c r="J25" i="40"/>
  <c r="F10" i="41"/>
  <c r="C9" i="41"/>
  <c r="J20" i="40"/>
  <c r="I20" i="40"/>
  <c r="E27" i="40"/>
  <c r="G9" i="40"/>
  <c r="E23" i="40"/>
  <c r="F23" i="40" s="1"/>
  <c r="E19" i="40"/>
  <c r="E16" i="40" s="1"/>
  <c r="C16" i="40"/>
  <c r="I27" i="43" l="1"/>
  <c r="J27" i="43"/>
  <c r="F9" i="4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  <c r="I9" i="44" l="1"/>
  <c r="L9" i="44"/>
  <c r="L27" i="44" s="1"/>
  <c r="J9" i="44"/>
  <c r="H27" i="44"/>
  <c r="I27" i="44" s="1"/>
  <c r="J27" i="44" l="1"/>
</calcChain>
</file>

<file path=xl/sharedStrings.xml><?xml version="1.0" encoding="utf-8"?>
<sst xmlns="http://schemas.openxmlformats.org/spreadsheetml/2006/main" count="478" uniqueCount="57">
  <si>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</si>
  <si>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</si>
  <si>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</si>
  <si>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</si>
  <si>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</si>
  <si>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</si>
  <si>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</si>
  <si>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</si>
  <si>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</si>
  <si>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</si>
  <si>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</si>
  <si>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</si>
  <si>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</si>
  <si>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</si>
  <si>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</si>
  <si>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</si>
  <si>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</si>
  <si>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</si>
  <si>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</si>
  <si>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</si>
  <si>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</si>
  <si>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</si>
  <si>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</si>
  <si>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</si>
  <si>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</si>
  <si>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</si>
  <si>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</si>
  <si>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</si>
  <si>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</si>
  <si>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</si>
  <si>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</si>
  <si>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</si>
  <si>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</si>
  <si>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</si>
  <si>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</si>
  <si>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</si>
  <si>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</si>
  <si>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</si>
  <si>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</si>
  <si>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</si>
  <si>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</si>
  <si>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</si>
  <si>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</si>
  <si>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</si>
  <si>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</si>
  <si>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</si>
  <si>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</si>
  <si>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</si>
  <si>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</si>
  <si>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</si>
  <si>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</si>
  <si>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</si>
  <si>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</si>
  <si>
    <t>INFORME DE EJECUCIÓN DEL PRESUPUESTO DE INGRESOS PERIODO 201907</t>
  </si>
  <si>
    <t>INFORME DE EJECUCIÓN DEL PRESUPUESTO DE INGRESOS PERIODO 201908</t>
  </si>
  <si>
    <t>INFORME DE EJECUCIÓN DEL PRESUPUESTO DE INGRESOS PERIODO 201909</t>
  </si>
  <si>
    <t xml:space="preserve">INFORME DE EJECUCIÓN DEL PRESUPUESTO DE INGRESOS PERIODO 201910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</si>
</sst>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4" xfId="0" applyNumberFormat="1" applyFont="1" applyFill="1" applyBorder="1"/>
    <xf numFmtId="10" fontId="2" fillId="0" borderId="3" xfId="0" applyNumberFormat="1" applyFont="1" applyBorder="1"/>
    <xf numFmtId="10" fontId="2" fillId="0" borderId="5" xfId="0" applyNumberFormat="1" applyFont="1" applyBorder="1"/>
    <xf numFmtId="10" fontId="0" fillId="0" borderId="5" xfId="0" applyNumberFormat="1" applyFont="1" applyBorder="1"/>
    <xf numFmtId="10" fontId="0" fillId="0" borderId="5" xfId="0" applyNumberFormat="1" applyFont="1" applyFill="1" applyBorder="1"/>
    <xf numFmtId="10" fontId="0" fillId="2" borderId="5" xfId="0" applyNumberFormat="1" applyFont="1" applyFill="1" applyBorder="1"/>
    <xf numFmtId="0" fontId="0" fillId="0" borderId="0" xfId="0" applyBorder="1"/>
    <xf numFmtId="4" fontId="4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6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45" t="s">
        <v>24</v>
      </c>
      <c r="B27" s="146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50" t="s">
        <v>36</v>
      </c>
      <c r="E34" s="150"/>
      <c r="F34" s="150" t="s">
        <v>39</v>
      </c>
      <c r="G34" s="150"/>
      <c r="H34" s="150"/>
      <c r="I34" s="150" t="s">
        <v>44</v>
      </c>
      <c r="J34" s="150"/>
      <c r="K34" s="150"/>
      <c r="L34" s="150"/>
    </row>
    <row r="35" spans="1:12" x14ac:dyDescent="0.25">
      <c r="B35" s="49" t="s">
        <v>49</v>
      </c>
      <c r="D35" s="151" t="s">
        <v>40</v>
      </c>
      <c r="E35" s="151"/>
      <c r="F35" s="151" t="s">
        <v>48</v>
      </c>
      <c r="G35" s="151"/>
      <c r="H35" s="151"/>
      <c r="I35" s="151" t="s">
        <v>46</v>
      </c>
      <c r="J35" s="151"/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topLeftCell="C1" zoomScaleNormal="100" zoomScaleSheetLayoutView="100" workbookViewId="0">
      <selection activeCell="F39" sqref="F3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54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7628795488</v>
      </c>
      <c r="H9" s="14">
        <f>G9+'SEPTIEMBRE DE 2019'!H9</f>
        <v>46812506038</v>
      </c>
      <c r="I9" s="129">
        <f t="shared" si="0"/>
        <v>0.39412573666034567</v>
      </c>
      <c r="J9" s="16">
        <f t="shared" ref="J9:J15" si="1">+F9-H9</f>
        <v>71963056387</v>
      </c>
      <c r="K9" s="43">
        <v>0</v>
      </c>
      <c r="L9" s="14">
        <f t="shared" ref="L9:L26" si="2">+H9</f>
        <v>46812506038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3685239693</v>
      </c>
      <c r="H10" s="14">
        <f>G10+'SEPTIEMBRE DE 2019'!H10</f>
        <v>14103550784</v>
      </c>
      <c r="I10" s="129">
        <f t="shared" si="0"/>
        <v>0.16339522546996832</v>
      </c>
      <c r="J10" s="16">
        <f t="shared" si="1"/>
        <v>72212011641</v>
      </c>
      <c r="K10" s="43">
        <v>0</v>
      </c>
      <c r="L10" s="14">
        <f t="shared" si="2"/>
        <v>14103550784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3480950739</v>
      </c>
      <c r="H11" s="14">
        <f>G11+'SEPTIEMBRE DE 2019'!H11</f>
        <v>12043904911</v>
      </c>
      <c r="I11" s="130">
        <f t="shared" si="0"/>
        <v>0.14564112774186946</v>
      </c>
      <c r="J11" s="16">
        <f t="shared" si="1"/>
        <v>70651863089</v>
      </c>
      <c r="K11" s="43">
        <v>0</v>
      </c>
      <c r="L11" s="14">
        <f t="shared" si="2"/>
        <v>12043904911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2780092980</v>
      </c>
      <c r="H12" s="40">
        <f>G12+'SEPTIEMBRE DE 2019'!H12</f>
        <v>7546400342</v>
      </c>
      <c r="I12" s="130">
        <f t="shared" si="0"/>
        <v>9.1933114909761221E-2</v>
      </c>
      <c r="J12" s="41">
        <f t="shared" si="1"/>
        <v>74539367658</v>
      </c>
      <c r="K12" s="39">
        <v>0</v>
      </c>
      <c r="L12" s="40">
        <f t="shared" si="2"/>
        <v>7546400342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700857759</v>
      </c>
      <c r="H13" s="40">
        <f>G13+'SEPTIEMBRE DE 2019'!H13</f>
        <v>4497504569</v>
      </c>
      <c r="I13" s="130">
        <f t="shared" si="0"/>
        <v>7.3729583098360658</v>
      </c>
      <c r="J13" s="21">
        <f t="shared" si="1"/>
        <v>-3887504569</v>
      </c>
      <c r="K13" s="13">
        <v>0</v>
      </c>
      <c r="L13" s="17">
        <f t="shared" si="2"/>
        <v>4497504569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G14+'SEPTIEMBRE DE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G15+'SEPTIEMBRE DE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204288954</v>
      </c>
      <c r="H16" s="14">
        <f>G16+'SEPTIEMBRE DE 2019'!H16</f>
        <v>2059645873</v>
      </c>
      <c r="I16" s="129">
        <f>+H16/F16</f>
        <v>0.56899526082893503</v>
      </c>
      <c r="J16" s="12">
        <f>+F16-H16</f>
        <v>1560148552</v>
      </c>
      <c r="K16" s="12">
        <f t="shared" si="5"/>
        <v>0</v>
      </c>
      <c r="L16" s="14">
        <f t="shared" si="2"/>
        <v>2059645873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G17+'SEPTIEMBRE DE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G18+'SEPTIEMBRE DE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204288954</v>
      </c>
      <c r="H19" s="40">
        <f>G19+'SEPTIEMBRE DE 2019'!H19</f>
        <v>2059645873</v>
      </c>
      <c r="I19" s="131">
        <f>+H19/F19</f>
        <v>0.56899526082893503</v>
      </c>
      <c r="J19" s="66">
        <f t="shared" si="6"/>
        <v>1560148552</v>
      </c>
      <c r="K19" s="66">
        <f t="shared" ref="K19" si="7">+K20</f>
        <v>0</v>
      </c>
      <c r="L19" s="68">
        <f t="shared" si="2"/>
        <v>2059645873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G20+'SEPTIEMBRE DE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3900000000</v>
      </c>
      <c r="H21" s="14">
        <f>G21+'SEPTIEMBRE DE 2019'!H21</f>
        <v>31900000000</v>
      </c>
      <c r="I21" s="129">
        <f>+H21/F21</f>
        <v>1</v>
      </c>
      <c r="J21" s="12">
        <f t="shared" si="6"/>
        <v>0</v>
      </c>
      <c r="K21" s="43">
        <v>0</v>
      </c>
      <c r="L21" s="14">
        <f t="shared" si="2"/>
        <v>31900000000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3900000000</v>
      </c>
      <c r="H22" s="40">
        <f>G22+'SEPTIEMBRE DE 2019'!H22</f>
        <v>31900000000</v>
      </c>
      <c r="I22" s="130">
        <f>+H22/F22</f>
        <v>1</v>
      </c>
      <c r="J22" s="19">
        <f t="shared" si="6"/>
        <v>0</v>
      </c>
      <c r="K22" s="13">
        <v>0</v>
      </c>
      <c r="L22" s="17">
        <f t="shared" si="2"/>
        <v>31900000000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43555795</v>
      </c>
      <c r="H23" s="14">
        <f>G23+'SEPTIEMBRE DE 2019'!H23</f>
        <v>808955254</v>
      </c>
      <c r="I23" s="129">
        <f>+H23/F23</f>
        <v>1.4445629535714286</v>
      </c>
      <c r="J23" s="12">
        <f t="shared" si="6"/>
        <v>-248955254</v>
      </c>
      <c r="K23" s="12">
        <f t="shared" si="8"/>
        <v>0</v>
      </c>
      <c r="L23" s="14">
        <f t="shared" si="2"/>
        <v>808955254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43555795</v>
      </c>
      <c r="H24" s="40">
        <f>G24+'SEPTIEMBRE DE 2019'!H24</f>
        <v>534085901</v>
      </c>
      <c r="I24" s="130">
        <f>+H24/F24</f>
        <v>1.1610563065217392</v>
      </c>
      <c r="J24" s="38">
        <f t="shared" si="6"/>
        <v>-74085901</v>
      </c>
      <c r="K24" s="39">
        <v>0</v>
      </c>
      <c r="L24" s="40">
        <f t="shared" si="2"/>
        <v>534085901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G25+'SEPTIEMBRE DE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40">
        <f>G26+'SEPTIEMBRE DE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5" t="s">
        <v>24</v>
      </c>
      <c r="B27" s="146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7628795488</v>
      </c>
      <c r="H27" s="27">
        <f>+H8+H9</f>
        <v>73633586886</v>
      </c>
      <c r="I27" s="29">
        <f>+H27/F27</f>
        <v>0.50573684413818421</v>
      </c>
      <c r="J27" s="27">
        <f>+F27-H27</f>
        <v>71963056387</v>
      </c>
      <c r="K27" s="27">
        <f>+K8+K9</f>
        <v>0</v>
      </c>
      <c r="L27" s="27">
        <f>+L8+L9</f>
        <v>73633586886</v>
      </c>
      <c r="P27" s="33"/>
    </row>
    <row r="28" spans="1:16" x14ac:dyDescent="0.25">
      <c r="H28" s="30"/>
    </row>
    <row r="29" spans="1:16" x14ac:dyDescent="0.25">
      <c r="F29" s="133"/>
      <c r="G29" s="134"/>
      <c r="H29" s="32"/>
      <c r="I29" s="53"/>
      <c r="L29" s="31"/>
      <c r="P29" s="58"/>
    </row>
    <row r="30" spans="1:16" x14ac:dyDescent="0.25">
      <c r="F30" s="133"/>
      <c r="G30" s="85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2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123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45" t="s">
        <v>24</v>
      </c>
      <c r="B27" s="146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73" t="s">
        <v>45</v>
      </c>
      <c r="D35" s="151" t="s">
        <v>40</v>
      </c>
      <c r="E35" s="151"/>
      <c r="G35" s="56" t="s">
        <v>32</v>
      </c>
      <c r="H35" s="56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45" t="s">
        <v>24</v>
      </c>
      <c r="B27" s="146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78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45" t="s">
        <v>24</v>
      </c>
      <c r="B27" s="146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92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C28" sqref="C2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45" t="s">
        <v>24</v>
      </c>
      <c r="B27" s="146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100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topLeftCell="A4" zoomScaleNormal="100" zoomScaleSheetLayoutView="100" workbookViewId="0">
      <selection activeCell="G26" sqref="G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45" t="s">
        <v>24</v>
      </c>
      <c r="B27" s="146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103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B36" sqref="B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3929798282</v>
      </c>
      <c r="H9" s="14">
        <f>+G9+'JUNIO 2019'!H9</f>
        <v>27022007333</v>
      </c>
      <c r="I9" s="15">
        <f t="shared" si="0"/>
        <v>0.22750477270998282</v>
      </c>
      <c r="J9" s="16">
        <f t="shared" ref="J9:J15" si="1">+F9-H9</f>
        <v>91753555092</v>
      </c>
      <c r="K9" s="43">
        <v>0</v>
      </c>
      <c r="L9" s="14">
        <f t="shared" ref="L9:L26" si="2">+H9</f>
        <v>27022007333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3876436318</v>
      </c>
      <c r="H10" s="14">
        <f>+G10+'JUNIO 2019'!H10</f>
        <v>5335921489</v>
      </c>
      <c r="I10" s="15">
        <f t="shared" si="0"/>
        <v>6.1818765227144377E-2</v>
      </c>
      <c r="J10" s="16">
        <f t="shared" si="1"/>
        <v>80979640936</v>
      </c>
      <c r="K10" s="43">
        <v>0</v>
      </c>
      <c r="L10" s="14">
        <f t="shared" si="2"/>
        <v>5335921489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+G11+'JUNIO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14">
        <f>+G12+'JUNIO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14">
        <f>+G13+'JUNIO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+G14+'JUNIO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+G15+'JUNIO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3876436318</v>
      </c>
      <c r="H16" s="14">
        <f>+G16+'JUNIO 2019'!H16</f>
        <v>5213538529</v>
      </c>
      <c r="I16" s="15">
        <f>+H16/F16</f>
        <v>1.4402858054570322</v>
      </c>
      <c r="J16" s="12">
        <f>+F16-H16</f>
        <v>-1593744104</v>
      </c>
      <c r="K16" s="12">
        <f t="shared" si="5"/>
        <v>0</v>
      </c>
      <c r="L16" s="14">
        <f t="shared" si="2"/>
        <v>5213538529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+G17+'JUNIO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+G18+'JUNIO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3876436318</v>
      </c>
      <c r="H19" s="14">
        <f>+G19+'JUNIO 2019'!H19</f>
        <v>5213538529</v>
      </c>
      <c r="I19" s="67">
        <f>+H19/F19</f>
        <v>1.4402858054570322</v>
      </c>
      <c r="J19" s="66">
        <f t="shared" si="6"/>
        <v>-1593744104</v>
      </c>
      <c r="K19" s="66">
        <f t="shared" ref="K19" si="7">+K20</f>
        <v>0</v>
      </c>
      <c r="L19" s="68">
        <f t="shared" si="2"/>
        <v>5213538529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+G20+'JUNIO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+G21+'JUNIO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14">
        <f>+G22+'JUNIO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53361964</v>
      </c>
      <c r="H23" s="14">
        <f>+G23+'JUNIO 2019'!H23</f>
        <v>686085844</v>
      </c>
      <c r="I23" s="15">
        <f>+H23/F23</f>
        <v>1.2251532928571429</v>
      </c>
      <c r="J23" s="12">
        <f t="shared" si="6"/>
        <v>-126085844</v>
      </c>
      <c r="K23" s="12">
        <f t="shared" si="8"/>
        <v>0</v>
      </c>
      <c r="L23" s="14">
        <f t="shared" si="2"/>
        <v>686085844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51245478</v>
      </c>
      <c r="H24" s="14">
        <f>+G24+'JUNIO 2019'!H24</f>
        <v>411216491</v>
      </c>
      <c r="I24" s="22">
        <f>+H24/F24</f>
        <v>0.8939488934782609</v>
      </c>
      <c r="J24" s="38">
        <f t="shared" si="6"/>
        <v>48783509</v>
      </c>
      <c r="K24" s="39">
        <v>0</v>
      </c>
      <c r="L24" s="40">
        <f t="shared" si="2"/>
        <v>411216491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+G25+'JUNIO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2116486</v>
      </c>
      <c r="H26" s="14">
        <f>+G26+'JUNIO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5" t="s">
        <v>24</v>
      </c>
      <c r="B27" s="146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3929798282</v>
      </c>
      <c r="H27" s="27">
        <f>+H8+H9</f>
        <v>53843088181</v>
      </c>
      <c r="I27" s="29">
        <f>+H27/F27</f>
        <v>0.36980995557735408</v>
      </c>
      <c r="J27" s="27">
        <f>+F27-H27</f>
        <v>91753555092</v>
      </c>
      <c r="K27" s="27">
        <f>+K8+K9</f>
        <v>0</v>
      </c>
      <c r="L27" s="27">
        <f>+L8+L9</f>
        <v>53843088181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50" t="s">
        <v>43</v>
      </c>
      <c r="C34" s="150"/>
      <c r="E34" s="150" t="s">
        <v>39</v>
      </c>
      <c r="F34" s="150"/>
      <c r="G34" s="150"/>
      <c r="I34" s="152" t="s">
        <v>44</v>
      </c>
      <c r="J34" s="152"/>
      <c r="K34" s="152"/>
      <c r="L34" s="111"/>
    </row>
    <row r="35" spans="1:12" x14ac:dyDescent="0.25">
      <c r="B35" s="151" t="s">
        <v>45</v>
      </c>
      <c r="C35" s="151"/>
      <c r="E35" s="153" t="s">
        <v>48</v>
      </c>
      <c r="F35" s="153"/>
      <c r="G35" s="153"/>
      <c r="I35" s="151" t="s">
        <v>46</v>
      </c>
      <c r="J35" s="151"/>
      <c r="K35" s="151"/>
      <c r="L35" s="56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I35:K35"/>
    <mergeCell ref="I34:K34"/>
    <mergeCell ref="E35:G35"/>
    <mergeCell ref="E34:G34"/>
    <mergeCell ref="B34:C34"/>
    <mergeCell ref="B35:C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C1" zoomScaleNormal="100" zoomScaleSheetLayoutView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46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11880465507</v>
      </c>
      <c r="H9" s="14">
        <f>+G9+'JULIO 2019'!H9</f>
        <v>38902472840</v>
      </c>
      <c r="I9" s="15">
        <f t="shared" si="0"/>
        <v>0.32752926650685993</v>
      </c>
      <c r="J9" s="16">
        <f t="shared" ref="J9:J15" si="1">+F9-H9</f>
        <v>79873089585</v>
      </c>
      <c r="K9" s="43">
        <v>0</v>
      </c>
      <c r="L9" s="14">
        <f t="shared" ref="L9:L26" si="2">+H9</f>
        <v>38902472840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4843918310</v>
      </c>
      <c r="H10" s="14">
        <f>+G10+'JULIO 2019'!H10</f>
        <v>10179839799</v>
      </c>
      <c r="I10" s="15">
        <f t="shared" si="0"/>
        <v>0.11793747863075457</v>
      </c>
      <c r="J10" s="16">
        <f t="shared" si="1"/>
        <v>76135722626</v>
      </c>
      <c r="K10" s="43">
        <v>0</v>
      </c>
      <c r="L10" s="14">
        <f t="shared" si="2"/>
        <v>10179839799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8440571212</v>
      </c>
      <c r="H11" s="14">
        <f>+G11+'JULIO 2019'!H11</f>
        <v>8562954172</v>
      </c>
      <c r="I11" s="22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4766307362</v>
      </c>
      <c r="H12" s="14">
        <f>+G12+'JULIO 2019'!H12</f>
        <v>4766307362</v>
      </c>
      <c r="I12" s="22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3674263850</v>
      </c>
      <c r="H13" s="14">
        <f>+G13+'JULIO 2019'!H13</f>
        <v>3796646810</v>
      </c>
      <c r="I13" s="22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+G14+'JULIO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+G15+'JULIO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-3596652902</v>
      </c>
      <c r="H16" s="14">
        <f>+G16+'JULIO 2019'!H16</f>
        <v>1616885627</v>
      </c>
      <c r="I16" s="15">
        <f>+H16/F16</f>
        <v>0.4466788544214082</v>
      </c>
      <c r="J16" s="12">
        <f>+F16-H16</f>
        <v>2002908798</v>
      </c>
      <c r="K16" s="12">
        <f t="shared" si="5"/>
        <v>0</v>
      </c>
      <c r="L16" s="14">
        <f t="shared" si="2"/>
        <v>1616885627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+G17+'JULIO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+G18+'JULIO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-3596652902</v>
      </c>
      <c r="H19" s="14">
        <f>+G19+'JULIO 2019'!H19</f>
        <v>1616885627</v>
      </c>
      <c r="I19" s="67">
        <f>+H19/F19</f>
        <v>0.4466788544214082</v>
      </c>
      <c r="J19" s="66">
        <f t="shared" si="6"/>
        <v>2002908798</v>
      </c>
      <c r="K19" s="66">
        <f t="shared" ref="K19" si="7">+K20</f>
        <v>0</v>
      </c>
      <c r="L19" s="68">
        <f t="shared" si="2"/>
        <v>1616885627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+G20+'JULIO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7000000000</v>
      </c>
      <c r="H21" s="14">
        <f>+G21+'JULIO 2019'!H21</f>
        <v>28000000000</v>
      </c>
      <c r="I21" s="15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7000000000</v>
      </c>
      <c r="H22" s="14">
        <f>+G22+'JULIO 2019'!H22</f>
        <v>28000000000</v>
      </c>
      <c r="I22" s="22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36547197</v>
      </c>
      <c r="H23" s="14">
        <f>+G23+'JULIO 2019'!H23</f>
        <v>722633041</v>
      </c>
      <c r="I23" s="15">
        <f>+H23/F23</f>
        <v>1.290416144642857</v>
      </c>
      <c r="J23" s="12">
        <f t="shared" si="6"/>
        <v>-162633041</v>
      </c>
      <c r="K23" s="12">
        <f t="shared" si="8"/>
        <v>0</v>
      </c>
      <c r="L23" s="14">
        <f t="shared" si="2"/>
        <v>722633041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36547197</v>
      </c>
      <c r="H24" s="14">
        <f>+G24+'JULIO 2019'!H24</f>
        <v>447763688</v>
      </c>
      <c r="I24" s="22">
        <f>+H24/F24</f>
        <v>0.97339932173913046</v>
      </c>
      <c r="J24" s="38">
        <f t="shared" si="6"/>
        <v>12236312</v>
      </c>
      <c r="K24" s="39">
        <v>0</v>
      </c>
      <c r="L24" s="40">
        <f t="shared" si="2"/>
        <v>447763688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+G25+'JULIO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0</v>
      </c>
      <c r="H26" s="14">
        <f>+G26+'JULIO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5" t="s">
        <v>24</v>
      </c>
      <c r="B27" s="146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11880465507</v>
      </c>
      <c r="H27" s="27">
        <f>+H8+H9</f>
        <v>65723553688</v>
      </c>
      <c r="I27" s="29">
        <f>+H27/F27</f>
        <v>0.45140844054189833</v>
      </c>
      <c r="J27" s="27">
        <f>+F27-H27</f>
        <v>79873089585</v>
      </c>
      <c r="K27" s="27">
        <f>+K8+K9</f>
        <v>0</v>
      </c>
      <c r="L27" s="27">
        <f>+L8+L9</f>
        <v>65723553688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15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116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D34:E34"/>
    <mergeCell ref="G34:I34"/>
    <mergeCell ref="J34:L34"/>
    <mergeCell ref="D35:E35"/>
    <mergeCell ref="G35:I35"/>
    <mergeCell ref="J35:L35"/>
  </mergeCells>
  <pageMargins left="1.4960629921259843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4" zoomScaleNormal="100" workbookViewId="0">
      <selection activeCell="H29" sqref="H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15.75" x14ac:dyDescent="0.25">
      <c r="A2" s="138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5.75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41" t="s">
        <v>0</v>
      </c>
      <c r="B6" s="142"/>
      <c r="C6" s="143" t="s">
        <v>1</v>
      </c>
      <c r="D6" s="145" t="s">
        <v>2</v>
      </c>
      <c r="E6" s="146"/>
      <c r="F6" s="143" t="s">
        <v>3</v>
      </c>
      <c r="G6" s="145" t="s">
        <v>4</v>
      </c>
      <c r="H6" s="154"/>
      <c r="I6" s="147"/>
      <c r="J6" s="148"/>
      <c r="K6" s="148"/>
      <c r="L6" s="149"/>
    </row>
    <row r="7" spans="1:12" ht="30" x14ac:dyDescent="0.25">
      <c r="A7" s="4" t="s">
        <v>5</v>
      </c>
      <c r="B7" s="4" t="s">
        <v>6</v>
      </c>
      <c r="C7" s="144"/>
      <c r="D7" s="4" t="s">
        <v>7</v>
      </c>
      <c r="E7" s="4" t="s">
        <v>8</v>
      </c>
      <c r="F7" s="14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281237710</v>
      </c>
      <c r="H9" s="14">
        <f>G9+'AGOSTO 2019'!H9</f>
        <v>39183710550</v>
      </c>
      <c r="I9" s="129">
        <f t="shared" si="0"/>
        <v>0.32989707436445337</v>
      </c>
      <c r="J9" s="16">
        <f t="shared" ref="J9:J15" si="1">+F9-H9</f>
        <v>79591851875</v>
      </c>
      <c r="K9" s="43">
        <v>0</v>
      </c>
      <c r="L9" s="14">
        <f t="shared" ref="L9:L26" si="2">+H9</f>
        <v>39183710550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238471292</v>
      </c>
      <c r="H10" s="14">
        <f>G10+'AGOSTO 2019'!H10</f>
        <v>10418311091</v>
      </c>
      <c r="I10" s="129">
        <f t="shared" si="0"/>
        <v>0.12070026306151362</v>
      </c>
      <c r="J10" s="16">
        <f t="shared" si="1"/>
        <v>75897251334</v>
      </c>
      <c r="K10" s="43">
        <v>0</v>
      </c>
      <c r="L10" s="14">
        <f t="shared" si="2"/>
        <v>10418311091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0</v>
      </c>
      <c r="H11" s="14">
        <f>G11+'AGOSTO 2019'!H11</f>
        <v>8562954172</v>
      </c>
      <c r="I11" s="130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0</v>
      </c>
      <c r="H12" s="40">
        <f>G12+'AGOSTO 2019'!H12</f>
        <v>4766307362</v>
      </c>
      <c r="I12" s="130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0</v>
      </c>
      <c r="H13" s="40">
        <f>G13+'AGOSTO 2019'!H13</f>
        <v>3796646810</v>
      </c>
      <c r="I13" s="130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G14+'AGOSTO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G15+'AGOSTO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238471292</v>
      </c>
      <c r="H16" s="14">
        <f>G16+'AGOSTO 2019'!H16</f>
        <v>1855356919</v>
      </c>
      <c r="I16" s="129">
        <f>+H16/F16</f>
        <v>0.51255864316106847</v>
      </c>
      <c r="J16" s="12">
        <f>+F16-H16</f>
        <v>1764437506</v>
      </c>
      <c r="K16" s="12">
        <f t="shared" si="5"/>
        <v>0</v>
      </c>
      <c r="L16" s="14">
        <f t="shared" si="2"/>
        <v>1855356919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G17+'AGOSTO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G18+'AGOSTO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238471292</v>
      </c>
      <c r="H19" s="40">
        <f>G19+'AGOSTO 2019'!H19</f>
        <v>1855356919</v>
      </c>
      <c r="I19" s="131">
        <f>+H19/F19</f>
        <v>0.51255864316106847</v>
      </c>
      <c r="J19" s="66">
        <f t="shared" si="6"/>
        <v>1764437506</v>
      </c>
      <c r="K19" s="66">
        <f t="shared" ref="K19" si="7">+K20</f>
        <v>0</v>
      </c>
      <c r="L19" s="68">
        <f t="shared" si="2"/>
        <v>1855356919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G20+'AGOSTO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14">
        <f>G21+'AGOSTO 2019'!H21</f>
        <v>28000000000</v>
      </c>
      <c r="I21" s="129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G22+'AGOSTO 2019'!H22</f>
        <v>28000000000</v>
      </c>
      <c r="I22" s="130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42766418</v>
      </c>
      <c r="H23" s="14">
        <f>G23+'AGOSTO 2019'!H23</f>
        <v>765399459</v>
      </c>
      <c r="I23" s="129">
        <f>+H23/F23</f>
        <v>1.3667847482142856</v>
      </c>
      <c r="J23" s="12">
        <f t="shared" si="6"/>
        <v>-205399459</v>
      </c>
      <c r="K23" s="12">
        <f t="shared" si="8"/>
        <v>0</v>
      </c>
      <c r="L23" s="14">
        <f t="shared" si="2"/>
        <v>765399459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42766418</v>
      </c>
      <c r="H24" s="40">
        <f>G24+'AGOSTO 2019'!H24</f>
        <v>490530106</v>
      </c>
      <c r="I24" s="130">
        <f>+H24/F24</f>
        <v>1.0663697956521738</v>
      </c>
      <c r="J24" s="38">
        <f t="shared" si="6"/>
        <v>-30530106</v>
      </c>
      <c r="K24" s="39">
        <v>0</v>
      </c>
      <c r="L24" s="40">
        <f t="shared" si="2"/>
        <v>490530106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G25+'AGOSTO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101">
        <f>G26+'AGOSTO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5" t="s">
        <v>24</v>
      </c>
      <c r="B27" s="146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281237710</v>
      </c>
      <c r="H27" s="27">
        <f>+H8+H9</f>
        <v>66004791398</v>
      </c>
      <c r="I27" s="29">
        <f>+H27/F27</f>
        <v>0.45334006275294525</v>
      </c>
      <c r="J27" s="27">
        <f>+F27-H27</f>
        <v>79591851875</v>
      </c>
      <c r="K27" s="27">
        <f>+K8+K9</f>
        <v>0</v>
      </c>
      <c r="L27" s="27">
        <f>+L8+L9</f>
        <v>66004791398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0" t="s">
        <v>43</v>
      </c>
      <c r="C34" s="54"/>
      <c r="D34" s="150" t="s">
        <v>36</v>
      </c>
      <c r="E34" s="150"/>
      <c r="F34" s="54"/>
      <c r="G34" s="150" t="s">
        <v>39</v>
      </c>
      <c r="H34" s="150"/>
      <c r="I34" s="150"/>
      <c r="J34" s="152" t="s">
        <v>44</v>
      </c>
      <c r="K34" s="152"/>
      <c r="L34" s="152"/>
    </row>
    <row r="35" spans="1:12" x14ac:dyDescent="0.25">
      <c r="B35" s="121" t="s">
        <v>45</v>
      </c>
      <c r="D35" s="151" t="s">
        <v>40</v>
      </c>
      <c r="E35" s="151"/>
      <c r="G35" s="153" t="s">
        <v>48</v>
      </c>
      <c r="H35" s="153"/>
      <c r="I35" s="153"/>
      <c r="J35" s="151" t="s">
        <v>46</v>
      </c>
      <c r="K35" s="151"/>
      <c r="L35" s="15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  <vt:lpstr>JULIO 2019</vt:lpstr>
      <vt:lpstr>AGOSTO 2019</vt:lpstr>
      <vt:lpstr>SEPTIEMBRE DE 2019</vt:lpstr>
      <vt:lpstr>OCTUBRE DE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2019-11-08T15:26:08Z</cp:lastPrinted>
  <dcterms:created xsi:type="dcterms:W3CDTF">2016-11-16T13:24:50Z</dcterms:created>
  <dcterms:modified xsi:type="dcterms:W3CDTF">2019-11-12T14:03:34Z</dcterms:modified>
</cp:coreProperties>
</file>