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9.xml" ContentType="application/vnd.openxmlformats-officedocument.drawing+xml"/>
  <Override PartName="/xl/customProperty11.bin" ContentType="application/vnd.openxmlformats-officedocument.spreadsheetml.customProperty"/>
  <Override PartName="/xl/drawings/drawing10.xml" ContentType="application/vnd.openxmlformats-officedocument.drawing+xml"/>
  <Override PartName="/xl/customProperty12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11_NOVIEMBRE 2025\"/>
    </mc:Choice>
  </mc:AlternateContent>
  <xr:revisionPtr revIDLastSave="0" documentId="8_{9887DE59-4948-4126-9171-95BD9849F62D}" xr6:coauthVersionLast="47" xr6:coauthVersionMax="47" xr10:uidLastSave="{00000000-0000-0000-0000-000000000000}"/>
  <bookViews>
    <workbookView xWindow="-120" yWindow="-120" windowWidth="20730" windowHeight="11040" firstSheet="10" activeTab="11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EJECUCION  INGRESOS 2025 JUL" sheetId="28" r:id="rId7"/>
    <sheet name="EJECUCION  INGRESOS 2025 AGO " sheetId="29" r:id="rId8"/>
    <sheet name="BASE" sheetId="15" r:id="rId9"/>
    <sheet name="EJECUCION  INGRESOS 2025 SEP" sheetId="30" r:id="rId10"/>
    <sheet name="EJECUCION  INGRESOS 2025 OCT" sheetId="31" r:id="rId11"/>
    <sheet name="EJECUCION  INGRESOS 2025 NOV" sheetId="32" r:id="rId12"/>
  </sheets>
  <externalReferences>
    <externalReference r:id="rId13"/>
  </externalReferences>
  <definedNames>
    <definedName name="_xlnm.Print_Area" localSheetId="3">'EJECUCION  INGRESOS 2025 ABR'!$B$1:$K$42</definedName>
    <definedName name="_xlnm.Print_Area" localSheetId="7">'EJECUCION  INGRESOS 2025 AGO 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6">'EJECUCION  INGRESOS 2025 JUL'!$B$1:$K$42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  <definedName name="_xlnm.Print_Area" localSheetId="11">'EJECUCION  INGRESOS 2025 NOV'!$B$1:$K$42</definedName>
    <definedName name="_xlnm.Print_Area" localSheetId="10">'EJECUCION  INGRESOS 2025 OCT'!$B$1:$K$42</definedName>
    <definedName name="_xlnm.Print_Area" localSheetId="9">'EJECUCION  INGRESOS 2025 SEP'!$B$1:$K$42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2" l="1"/>
  <c r="K22" i="32"/>
  <c r="K24" i="32"/>
  <c r="I22" i="32"/>
  <c r="I24" i="32"/>
  <c r="H22" i="32"/>
  <c r="H24" i="32"/>
  <c r="G22" i="32"/>
  <c r="G24" i="32"/>
  <c r="E22" i="32"/>
  <c r="E24" i="32"/>
  <c r="D22" i="32"/>
  <c r="D24" i="32"/>
  <c r="E17" i="32"/>
  <c r="E16" i="32"/>
  <c r="E15" i="32"/>
  <c r="F13" i="32"/>
  <c r="F12" i="32"/>
  <c r="F11" i="32"/>
  <c r="F10" i="32"/>
  <c r="F8" i="32"/>
  <c r="G7" i="32"/>
  <c r="J24" i="31"/>
  <c r="G24" i="31"/>
  <c r="E24" i="31"/>
  <c r="D24" i="31"/>
  <c r="K22" i="31"/>
  <c r="K24" i="31"/>
  <c r="I22" i="31"/>
  <c r="I24" i="31"/>
  <c r="H22" i="31"/>
  <c r="H24" i="31"/>
  <c r="G22" i="31"/>
  <c r="E22" i="31"/>
  <c r="D22" i="31"/>
  <c r="E17" i="31"/>
  <c r="E16" i="31"/>
  <c r="E15" i="31"/>
  <c r="F13" i="31"/>
  <c r="F12" i="31"/>
  <c r="F11" i="31"/>
  <c r="F10" i="31"/>
  <c r="F8" i="31"/>
  <c r="G7" i="31"/>
  <c r="H7" i="30"/>
  <c r="I7" i="30"/>
  <c r="K7" i="30"/>
  <c r="K22" i="30"/>
  <c r="K24" i="30"/>
  <c r="I22" i="30"/>
  <c r="I24" i="30"/>
  <c r="G7" i="30"/>
  <c r="F7" i="30"/>
  <c r="J24" i="30"/>
  <c r="G24" i="30"/>
  <c r="E24" i="30"/>
  <c r="G22" i="30"/>
  <c r="E22" i="30"/>
  <c r="D22" i="30"/>
  <c r="D24" i="30"/>
  <c r="E17" i="30"/>
  <c r="E16" i="30"/>
  <c r="E15" i="30"/>
  <c r="F13" i="30"/>
  <c r="F12" i="30"/>
  <c r="F11" i="30"/>
  <c r="F10" i="30"/>
  <c r="H22" i="30"/>
  <c r="H24" i="30"/>
  <c r="F8" i="30"/>
  <c r="D22" i="29"/>
  <c r="F22" i="29"/>
  <c r="G22" i="29"/>
  <c r="H22" i="29"/>
  <c r="F7" i="32"/>
  <c r="F22" i="32"/>
  <c r="F24" i="32"/>
  <c r="F7" i="31"/>
  <c r="F22" i="31"/>
  <c r="F24" i="31"/>
  <c r="F22" i="30"/>
  <c r="F24" i="30"/>
  <c r="E22" i="29"/>
  <c r="K22" i="29"/>
  <c r="K24" i="29"/>
  <c r="G24" i="29"/>
  <c r="D24" i="29"/>
  <c r="E24" i="29"/>
  <c r="E17" i="29"/>
  <c r="E16" i="29"/>
  <c r="E15" i="29"/>
  <c r="F13" i="29"/>
  <c r="F12" i="29"/>
  <c r="F11" i="29"/>
  <c r="F10" i="29"/>
  <c r="I22" i="29"/>
  <c r="H8" i="29"/>
  <c r="F8" i="29"/>
  <c r="K22" i="28"/>
  <c r="J22" i="28"/>
  <c r="I10" i="28"/>
  <c r="H22" i="28"/>
  <c r="I22" i="28"/>
  <c r="I24" i="28"/>
  <c r="H8" i="28"/>
  <c r="H24" i="28"/>
  <c r="K24" i="28"/>
  <c r="G22" i="28"/>
  <c r="G24" i="28"/>
  <c r="D22" i="28"/>
  <c r="D24" i="28"/>
  <c r="F21" i="28"/>
  <c r="E21" i="28"/>
  <c r="F20" i="28"/>
  <c r="E20" i="28"/>
  <c r="F19" i="28"/>
  <c r="E19" i="28"/>
  <c r="E22" i="28"/>
  <c r="E24" i="28"/>
  <c r="E18" i="28"/>
  <c r="E17" i="28"/>
  <c r="E16" i="28"/>
  <c r="E15" i="28"/>
  <c r="F13" i="28"/>
  <c r="F12" i="28"/>
  <c r="F11" i="28"/>
  <c r="F10" i="28"/>
  <c r="F8" i="28"/>
  <c r="J22" i="26"/>
  <c r="H22" i="26"/>
  <c r="H24" i="26"/>
  <c r="K22" i="26"/>
  <c r="K24" i="26"/>
  <c r="I22" i="26"/>
  <c r="I24" i="26"/>
  <c r="D24" i="26"/>
  <c r="G22" i="26"/>
  <c r="G24" i="26"/>
  <c r="D22" i="26"/>
  <c r="F21" i="26"/>
  <c r="E21" i="26"/>
  <c r="F20" i="26"/>
  <c r="E20" i="26"/>
  <c r="F19" i="26"/>
  <c r="E19" i="26"/>
  <c r="E22" i="26"/>
  <c r="E24" i="26"/>
  <c r="E18" i="26"/>
  <c r="E17" i="26"/>
  <c r="E16" i="26"/>
  <c r="E15" i="26"/>
  <c r="F13" i="26"/>
  <c r="F12" i="26"/>
  <c r="F11" i="26"/>
  <c r="F10" i="26"/>
  <c r="F8" i="26"/>
  <c r="K22" i="25"/>
  <c r="K24" i="25"/>
  <c r="D22" i="25"/>
  <c r="D24" i="25"/>
  <c r="F21" i="25"/>
  <c r="J21" i="25"/>
  <c r="E21" i="25"/>
  <c r="F20" i="25"/>
  <c r="E20" i="25"/>
  <c r="F19" i="25"/>
  <c r="E19" i="25"/>
  <c r="E18" i="25"/>
  <c r="E17" i="25"/>
  <c r="E16" i="25"/>
  <c r="E15" i="25"/>
  <c r="J14" i="25"/>
  <c r="J13" i="25"/>
  <c r="F13" i="25"/>
  <c r="F12" i="25"/>
  <c r="F11" i="25"/>
  <c r="J9" i="25"/>
  <c r="F8" i="25"/>
  <c r="F8" i="23"/>
  <c r="F13" i="23"/>
  <c r="F12" i="23"/>
  <c r="G17" i="23"/>
  <c r="F19" i="23"/>
  <c r="F20" i="23"/>
  <c r="F21" i="23"/>
  <c r="G9" i="24"/>
  <c r="I7" i="24"/>
  <c r="I22" i="24"/>
  <c r="H21" i="24"/>
  <c r="H20" i="24"/>
  <c r="H19" i="24"/>
  <c r="G11" i="24"/>
  <c r="D22" i="24"/>
  <c r="D24" i="24"/>
  <c r="E21" i="24"/>
  <c r="F21" i="24"/>
  <c r="E20" i="24"/>
  <c r="E19" i="24"/>
  <c r="H18" i="24"/>
  <c r="I18" i="24"/>
  <c r="G18" i="24"/>
  <c r="E18" i="24"/>
  <c r="E17" i="24"/>
  <c r="E16" i="24"/>
  <c r="E15" i="24"/>
  <c r="H17" i="24"/>
  <c r="H16" i="24"/>
  <c r="H15" i="24"/>
  <c r="G17" i="24"/>
  <c r="G16" i="24"/>
  <c r="G15" i="24"/>
  <c r="H14" i="24"/>
  <c r="G14" i="24"/>
  <c r="G13" i="24"/>
  <c r="E13" i="24"/>
  <c r="E12" i="24"/>
  <c r="G12" i="24"/>
  <c r="G10" i="24"/>
  <c r="H9" i="24"/>
  <c r="H8" i="24"/>
  <c r="E9" i="24"/>
  <c r="E8" i="24"/>
  <c r="I21" i="21"/>
  <c r="D24" i="15"/>
  <c r="D22" i="15"/>
  <c r="D22" i="23"/>
  <c r="D24" i="23"/>
  <c r="H21" i="23"/>
  <c r="E21" i="23"/>
  <c r="E20" i="23"/>
  <c r="E19" i="23"/>
  <c r="H18" i="23"/>
  <c r="H17" i="23"/>
  <c r="H16" i="23"/>
  <c r="H15" i="23"/>
  <c r="G18" i="23"/>
  <c r="E18" i="23"/>
  <c r="E17" i="23"/>
  <c r="E16" i="23"/>
  <c r="E15" i="23"/>
  <c r="H14" i="23"/>
  <c r="H13" i="23"/>
  <c r="E13" i="23"/>
  <c r="E12" i="23"/>
  <c r="H12" i="23"/>
  <c r="H9" i="23"/>
  <c r="H8" i="23"/>
  <c r="G8" i="23"/>
  <c r="E8" i="23"/>
  <c r="I18" i="21"/>
  <c r="H13" i="21"/>
  <c r="H12" i="21"/>
  <c r="I14" i="21"/>
  <c r="I13" i="21"/>
  <c r="I9" i="21"/>
  <c r="D22" i="21"/>
  <c r="D24" i="21"/>
  <c r="E21" i="21"/>
  <c r="F21" i="21"/>
  <c r="G21" i="21"/>
  <c r="E20" i="21"/>
  <c r="E19" i="21"/>
  <c r="G18" i="21"/>
  <c r="E18" i="21"/>
  <c r="E17" i="21"/>
  <c r="E16" i="21"/>
  <c r="E15" i="21"/>
  <c r="H17" i="21"/>
  <c r="H16" i="21"/>
  <c r="H15" i="21"/>
  <c r="G17" i="21"/>
  <c r="G16" i="21"/>
  <c r="G15" i="21"/>
  <c r="G14" i="21"/>
  <c r="G13" i="21"/>
  <c r="E13" i="21"/>
  <c r="E12" i="21"/>
  <c r="G12" i="21"/>
  <c r="E9" i="21"/>
  <c r="H8" i="21"/>
  <c r="F22" i="28"/>
  <c r="F24" i="28"/>
  <c r="H24" i="29"/>
  <c r="F24" i="29"/>
  <c r="F7" i="29"/>
  <c r="I24" i="29"/>
  <c r="J24" i="29"/>
  <c r="F7" i="28"/>
  <c r="J24" i="28"/>
  <c r="F7" i="26"/>
  <c r="F22" i="26"/>
  <c r="F24" i="26"/>
  <c r="J24" i="26"/>
  <c r="J20" i="25"/>
  <c r="E22" i="25"/>
  <c r="E24" i="25"/>
  <c r="F10" i="25"/>
  <c r="J19" i="25"/>
  <c r="G22" i="25"/>
  <c r="G24" i="25"/>
  <c r="J8" i="25"/>
  <c r="J12" i="25"/>
  <c r="F7" i="25"/>
  <c r="G21" i="23"/>
  <c r="J21" i="23"/>
  <c r="G13" i="23"/>
  <c r="G12" i="23"/>
  <c r="E11" i="23"/>
  <c r="E10" i="23"/>
  <c r="E7" i="23"/>
  <c r="H13" i="24"/>
  <c r="H12" i="24"/>
  <c r="H11" i="23"/>
  <c r="H10" i="23"/>
  <c r="K18" i="24"/>
  <c r="I13" i="24"/>
  <c r="K13" i="24"/>
  <c r="J14" i="24"/>
  <c r="I17" i="24"/>
  <c r="J18" i="24"/>
  <c r="E11" i="24"/>
  <c r="E10" i="24"/>
  <c r="E7" i="24"/>
  <c r="H11" i="24"/>
  <c r="H10" i="24"/>
  <c r="H7" i="24"/>
  <c r="G21" i="24"/>
  <c r="F20" i="24"/>
  <c r="K14" i="24"/>
  <c r="G8" i="24"/>
  <c r="K9" i="24"/>
  <c r="I8" i="23"/>
  <c r="I18" i="23"/>
  <c r="J18" i="23"/>
  <c r="J14" i="23"/>
  <c r="E11" i="21"/>
  <c r="E10" i="21"/>
  <c r="I20" i="23"/>
  <c r="H20" i="23"/>
  <c r="K18" i="21"/>
  <c r="H11" i="21"/>
  <c r="H10" i="21"/>
  <c r="K14" i="21"/>
  <c r="K13" i="21"/>
  <c r="J13" i="21"/>
  <c r="J14" i="21"/>
  <c r="J18" i="21"/>
  <c r="G9" i="21"/>
  <c r="J9" i="21"/>
  <c r="J21" i="21"/>
  <c r="I20" i="21"/>
  <c r="K21" i="21"/>
  <c r="E8" i="21"/>
  <c r="I8" i="21"/>
  <c r="I12" i="21"/>
  <c r="I17" i="21"/>
  <c r="K17" i="21"/>
  <c r="F20" i="21"/>
  <c r="H20" i="21"/>
  <c r="H19" i="21"/>
  <c r="F22" i="25"/>
  <c r="F24" i="25"/>
  <c r="H22" i="25"/>
  <c r="H24" i="25"/>
  <c r="J18" i="25"/>
  <c r="E22" i="24"/>
  <c r="E24" i="24"/>
  <c r="E22" i="23"/>
  <c r="E24" i="23"/>
  <c r="G16" i="23"/>
  <c r="H7" i="23"/>
  <c r="H19" i="23"/>
  <c r="I17" i="23"/>
  <c r="I20" i="24"/>
  <c r="J21" i="24"/>
  <c r="G20" i="24"/>
  <c r="K20" i="24"/>
  <c r="F19" i="24"/>
  <c r="K21" i="24"/>
  <c r="J17" i="24"/>
  <c r="I16" i="24"/>
  <c r="I12" i="24"/>
  <c r="J13" i="24"/>
  <c r="H22" i="24"/>
  <c r="H24" i="24"/>
  <c r="K17" i="24"/>
  <c r="J9" i="24"/>
  <c r="I8" i="24"/>
  <c r="J9" i="23"/>
  <c r="K9" i="23"/>
  <c r="H22" i="21"/>
  <c r="I13" i="23"/>
  <c r="I12" i="23"/>
  <c r="H24" i="21"/>
  <c r="L22" i="15"/>
  <c r="L24" i="15"/>
  <c r="J17" i="23"/>
  <c r="I16" i="23"/>
  <c r="K17" i="23"/>
  <c r="H22" i="23"/>
  <c r="H24" i="23"/>
  <c r="J8" i="23"/>
  <c r="G20" i="23"/>
  <c r="K20" i="23"/>
  <c r="K8" i="23"/>
  <c r="K13" i="23"/>
  <c r="I19" i="23"/>
  <c r="H7" i="21"/>
  <c r="G20" i="21"/>
  <c r="K20" i="21"/>
  <c r="F19" i="21"/>
  <c r="G19" i="21"/>
  <c r="J12" i="21"/>
  <c r="J8" i="21"/>
  <c r="J17" i="21"/>
  <c r="I16" i="21"/>
  <c r="G11" i="21"/>
  <c r="G10" i="21"/>
  <c r="E22" i="21"/>
  <c r="E24" i="21"/>
  <c r="E7" i="21"/>
  <c r="K12" i="21"/>
  <c r="I19" i="21"/>
  <c r="G8" i="21"/>
  <c r="K9" i="21"/>
  <c r="J19" i="21"/>
  <c r="J17" i="25"/>
  <c r="G15" i="23"/>
  <c r="F11" i="23"/>
  <c r="G11" i="23"/>
  <c r="J13" i="23"/>
  <c r="J16" i="24"/>
  <c r="I15" i="24"/>
  <c r="K16" i="24"/>
  <c r="F22" i="24"/>
  <c r="F24" i="24"/>
  <c r="G19" i="24"/>
  <c r="J8" i="24"/>
  <c r="K8" i="24"/>
  <c r="J12" i="24"/>
  <c r="I11" i="24"/>
  <c r="K12" i="24"/>
  <c r="J20" i="24"/>
  <c r="I19" i="24"/>
  <c r="J20" i="21"/>
  <c r="J20" i="23"/>
  <c r="F22" i="21"/>
  <c r="F24" i="21"/>
  <c r="J16" i="23"/>
  <c r="I15" i="23"/>
  <c r="K16" i="23"/>
  <c r="G19" i="23"/>
  <c r="I11" i="23"/>
  <c r="J12" i="23"/>
  <c r="K12" i="23"/>
  <c r="K19" i="21"/>
  <c r="K8" i="21"/>
  <c r="G22" i="21"/>
  <c r="I22" i="15"/>
  <c r="I24" i="15"/>
  <c r="G7" i="21"/>
  <c r="J16" i="21"/>
  <c r="I15" i="21"/>
  <c r="K16" i="21"/>
  <c r="J16" i="25"/>
  <c r="G7" i="24"/>
  <c r="G22" i="24"/>
  <c r="K11" i="23"/>
  <c r="F10" i="23"/>
  <c r="G10" i="23"/>
  <c r="J19" i="24"/>
  <c r="J15" i="24"/>
  <c r="K15" i="24"/>
  <c r="J11" i="24"/>
  <c r="I10" i="24"/>
  <c r="K11" i="24"/>
  <c r="K19" i="24"/>
  <c r="J15" i="23"/>
  <c r="K15" i="23"/>
  <c r="I10" i="23"/>
  <c r="I7" i="23"/>
  <c r="K19" i="23"/>
  <c r="J19" i="23"/>
  <c r="J15" i="21"/>
  <c r="K15" i="21"/>
  <c r="I11" i="21"/>
  <c r="G24" i="21"/>
  <c r="J15" i="25"/>
  <c r="G22" i="23"/>
  <c r="G7" i="23"/>
  <c r="J11" i="23"/>
  <c r="J10" i="23"/>
  <c r="F7" i="23"/>
  <c r="F22" i="23"/>
  <c r="F24" i="23"/>
  <c r="G24" i="24"/>
  <c r="J10" i="24"/>
  <c r="K10" i="24"/>
  <c r="K22" i="24"/>
  <c r="K24" i="24"/>
  <c r="J7" i="24"/>
  <c r="I22" i="23"/>
  <c r="J11" i="21"/>
  <c r="I10" i="21"/>
  <c r="K11" i="21"/>
  <c r="J11" i="25"/>
  <c r="K10" i="23"/>
  <c r="J7" i="23"/>
  <c r="G24" i="23"/>
  <c r="K7" i="24"/>
  <c r="I24" i="24"/>
  <c r="J22" i="24"/>
  <c r="J24" i="24"/>
  <c r="I24" i="23"/>
  <c r="J22" i="23"/>
  <c r="J24" i="23"/>
  <c r="J10" i="21"/>
  <c r="I22" i="21"/>
  <c r="M22" i="15"/>
  <c r="M24" i="15"/>
  <c r="I7" i="21"/>
  <c r="K10" i="21"/>
  <c r="J10" i="25"/>
  <c r="I22" i="25"/>
  <c r="K7" i="23"/>
  <c r="K24" i="23"/>
  <c r="J22" i="21"/>
  <c r="J24" i="21"/>
  <c r="I24" i="21"/>
  <c r="K22" i="21"/>
  <c r="J7" i="21"/>
  <c r="K7" i="21"/>
  <c r="I24" i="25"/>
  <c r="J22" i="25"/>
  <c r="J24" i="25"/>
  <c r="J7" i="25"/>
  <c r="K24" i="21"/>
  <c r="Q22" i="15"/>
  <c r="Q24" i="15"/>
  <c r="I21" i="19"/>
  <c r="I9" i="19"/>
  <c r="D22" i="19"/>
  <c r="E21" i="19"/>
  <c r="H20" i="19"/>
  <c r="H19" i="19"/>
  <c r="I19" i="19"/>
  <c r="E20" i="19"/>
  <c r="E19" i="19"/>
  <c r="I18" i="19"/>
  <c r="G18" i="19"/>
  <c r="E18" i="19"/>
  <c r="E17" i="19"/>
  <c r="E16" i="19"/>
  <c r="E15" i="19"/>
  <c r="G16" i="19"/>
  <c r="I14" i="19"/>
  <c r="G14" i="19"/>
  <c r="H13" i="19"/>
  <c r="H12" i="19"/>
  <c r="I12" i="19"/>
  <c r="G13" i="19"/>
  <c r="E13" i="19"/>
  <c r="E12" i="19"/>
  <c r="G9" i="19"/>
  <c r="E9" i="19"/>
  <c r="G8" i="19"/>
  <c r="E8" i="19"/>
  <c r="I13" i="19"/>
  <c r="I20" i="19"/>
  <c r="K18" i="19"/>
  <c r="J9" i="19"/>
  <c r="K13" i="19"/>
  <c r="J14" i="19"/>
  <c r="K9" i="19"/>
  <c r="E11" i="19"/>
  <c r="E10" i="19"/>
  <c r="E22" i="19"/>
  <c r="K14" i="19"/>
  <c r="J18" i="19"/>
  <c r="G21" i="19"/>
  <c r="K21" i="19"/>
  <c r="H8" i="19"/>
  <c r="I8" i="19"/>
  <c r="G15" i="19"/>
  <c r="G17" i="19"/>
  <c r="H17" i="19"/>
  <c r="H16" i="19"/>
  <c r="I17" i="19"/>
  <c r="K17" i="19"/>
  <c r="E7" i="19"/>
  <c r="J21" i="19"/>
  <c r="G12" i="19"/>
  <c r="G20" i="19"/>
  <c r="K20" i="19"/>
  <c r="G19" i="19"/>
  <c r="K19" i="19"/>
  <c r="J17" i="19"/>
  <c r="J8" i="19"/>
  <c r="J13" i="19"/>
  <c r="K8" i="19"/>
  <c r="H15" i="19"/>
  <c r="I16" i="19"/>
  <c r="K16" i="19"/>
  <c r="J12" i="19"/>
  <c r="J16" i="19"/>
  <c r="G11" i="19"/>
  <c r="J19" i="19"/>
  <c r="K12" i="19"/>
  <c r="J20" i="19"/>
  <c r="H11" i="19"/>
  <c r="I15" i="19"/>
  <c r="J15" i="19"/>
  <c r="G10" i="19"/>
  <c r="F22" i="19"/>
  <c r="K15" i="19"/>
  <c r="H10" i="19"/>
  <c r="I11" i="19"/>
  <c r="J11" i="19"/>
  <c r="G22" i="19"/>
  <c r="G7" i="19"/>
  <c r="K11" i="19"/>
  <c r="I10" i="19"/>
  <c r="H7" i="19"/>
  <c r="I7" i="19"/>
  <c r="H22" i="19"/>
  <c r="J10" i="19"/>
  <c r="I22" i="19"/>
  <c r="J22" i="19"/>
  <c r="J7" i="19"/>
  <c r="K10" i="19"/>
  <c r="K7" i="19"/>
  <c r="K22" i="19"/>
</calcChain>
</file>

<file path=xl/sharedStrings.xml><?xml version="1.0" encoding="utf-8"?>
<sst xmlns="http://schemas.openxmlformats.org/spreadsheetml/2006/main" count="479" uniqueCount="77">
  <si>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</si>
  <si>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</si>
  <si>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</si>
  <si>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</si>
  <si>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</si>
  <si>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</si>
  <si>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</si>
  <si>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</si>
  <si>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</si>
  <si>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</si>
  <si>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</si>
  <si>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</si>
  <si>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</si>
  <si>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</si>
  <si>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</si>
  <si>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</si>
  <si>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</si>
  <si>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</si>
  <si>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</si>
  <si>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</si>
  <si>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</si>
  <si>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</si>
  <si>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</si>
  <si>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</si>
  <si>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</si>
  <si>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</si>
  <si>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</si>
  <si>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</si>
  <si>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</si>
  <si>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</si>
  <si>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</si>
  <si>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</si>
  <si>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</si>
  <si>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</si>
  <si>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</si>
  <si>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</si>
  <si>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</si>
  <si>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</si>
  <si>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</si>
  <si>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</si>
  <si>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</si>
  <si>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</si>
  <si>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</si>
  <si>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</si>
  <si>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</si>
  <si>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</si>
  <si>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</si>
  <si>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</si>
  <si>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</si>
  <si>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</si>
  <si>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</si>
  <si>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</si>
  <si>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</si>
  <si>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</si>
  <si>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</si>
  <si>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</si>
  <si>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</si>
  <si>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</si>
  <si>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</si>
  <si>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</si>
  <si>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</si>
  <si>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</si>
  <si>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</si>
  <si>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</si>
  <si>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</si>
  <si>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</si>
  <si>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</si>
  <si>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</si>
  <si>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</si>
  <si>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</si>
  <si>
    <t>Ejecución Presupuestal de Rentas e Ingresos        Periodo 202506</t>
  </si>
  <si>
    <t>Ejecución Presupuestal de Rentas e Ingresos        Periodo 202507</t>
  </si>
  <si>
    <t>Ejecución Presupuestal de Rentas e Ingresos        Periodo 202508</t>
  </si>
  <si>
    <t>Paola Alcira Cornejo</t>
  </si>
  <si>
    <t>Ejecución Presupuestal de Rentas e Ingresos        Periodo 202509</t>
  </si>
  <si>
    <t>Ejecución Presupuestal de Rentas e Ingresos        Periodo 202510</t>
  </si>
  <si>
    <t>Ejecución Presupuestal de Rentas e Ingresos        Periodo 202511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</si>
</sst>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3B483B5-63EC-4269-A53C-2A37AC08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2A065E7-5D7A-4888-B815-55365585BBD7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BF4EA58-3E45-4852-A0B1-4495E6E8E73D}"/>
            </a:ext>
          </a:extLst>
        </xdr:cNvPr>
        <xdr:cNvCxnSpPr/>
      </xdr:nvCxnSpPr>
      <xdr:spPr>
        <a:xfrm>
          <a:off x="3744259" y="6213662"/>
          <a:ext cx="321919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5351B51B-EEAE-461E-B884-5005984E694E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0DB6479-A386-4792-B56D-54904511F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DC8D91E3-300F-4EF7-BB66-45B41825E0D6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66327804-0D26-4E4D-BE88-E09D640108A4}"/>
            </a:ext>
          </a:extLst>
        </xdr:cNvPr>
        <xdr:cNvCxnSpPr/>
      </xdr:nvCxnSpPr>
      <xdr:spPr>
        <a:xfrm>
          <a:off x="3744259" y="6213662"/>
          <a:ext cx="321919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6C022815-4D73-4486-8A14-5EF0ED473423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E8F8973-8DBA-48C5-824B-B63DFBBF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BFD3251-3100-4610-9286-6B179FA60787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32C97A6-DEB4-4894-B293-9E0D74A3A099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55198A5-466B-4269-AB0C-700922125D7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AAD0EE3-2305-46C9-83EE-C345C869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D88F44C-7B99-447F-A31F-9BDD4D2E1AD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80BE88E-37E0-48AA-8FFF-C6078691DB1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EEAD9842-B419-42F4-9C77-4EDB2EEA865B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10CFFCA-AA16-4319-A891-C5BC224D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A69F966-1DA2-413D-9318-8E98BAC1043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B03B85C-C838-46D8-94FC-D6093890FE51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EA8921E-2D60-46A7-8DB9-14CE209A5E3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64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7115-E34D-4F27-8EB8-0BA931B10486}">
  <sheetPr>
    <pageSetUpPr fitToPage="1"/>
  </sheetPr>
  <dimension ref="B1:P42"/>
  <sheetViews>
    <sheetView zoomScale="115" zoomScaleNormal="115" zoomScaleSheetLayoutView="100" workbookViewId="0">
      <selection activeCell="J7" sqref="J7:J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74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f>+H8+H10+H19</f>
        <v>1243376808</v>
      </c>
      <c r="I7" s="72">
        <f>+I8+I10+I19</f>
        <v>456587319112</v>
      </c>
      <c r="J7" s="73">
        <v>0.52910000000000001</v>
      </c>
      <c r="K7" s="72">
        <f>+K8+K10+K19</f>
        <v>406430568439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907386617</v>
      </c>
      <c r="I10" s="25">
        <v>15617575232</v>
      </c>
      <c r="J10" s="26">
        <v>3.6600000000000001E-2</v>
      </c>
      <c r="K10" s="25">
        <v>411671795079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907386617</v>
      </c>
      <c r="I11" s="33">
        <v>15617575232</v>
      </c>
      <c r="J11" s="30">
        <v>3.6600000000000001E-2</v>
      </c>
      <c r="K11" s="33">
        <v>411671795079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907386617</v>
      </c>
      <c r="I12" s="33">
        <v>8617575232</v>
      </c>
      <c r="J12" s="34">
        <v>2.6099999999999998E-2</v>
      </c>
      <c r="K12" s="33">
        <v>321299662079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907386617</v>
      </c>
      <c r="I13" s="33">
        <v>8617575232</v>
      </c>
      <c r="J13" s="30">
        <v>2.6099999999999998E-2</v>
      </c>
      <c r="K13" s="33">
        <v>321299662079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907386617</v>
      </c>
      <c r="I14" s="29">
        <v>8617575232</v>
      </c>
      <c r="J14" s="30">
        <v>2.6099999999999998E-2</v>
      </c>
      <c r="K14" s="29">
        <v>321299662079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335990191</v>
      </c>
      <c r="I19" s="25">
        <v>6441226640</v>
      </c>
      <c r="J19" s="26">
        <v>5.3673999999999999</v>
      </c>
      <c r="K19" s="25">
        <v>-5241226640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335990191</v>
      </c>
      <c r="I20" s="33">
        <v>6441226640</v>
      </c>
      <c r="J20" s="34">
        <v>5.3673999999999999</v>
      </c>
      <c r="K20" s="33">
        <v>-5241226640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335990191</v>
      </c>
      <c r="I21" s="29">
        <v>6441226640</v>
      </c>
      <c r="J21" s="43">
        <v>5.3673999999999999</v>
      </c>
      <c r="K21" s="42">
        <v>-5241226640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1243376808</v>
      </c>
      <c r="I22" s="46">
        <f>+I8+I10+I19</f>
        <v>456587319112</v>
      </c>
      <c r="J22" s="47">
        <v>0.52910000000000001</v>
      </c>
      <c r="K22" s="46">
        <f>K8+K10+K19</f>
        <v>406430568439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-9502977271</v>
      </c>
      <c r="I24" s="7">
        <f>+I22-[1]BASE!M19</f>
        <v>-86934223799</v>
      </c>
      <c r="J24" s="7">
        <f>+J22-[1]BASE!O19</f>
        <v>-0.23419999999999996</v>
      </c>
      <c r="K24" s="7">
        <f>+K22-[1]BASE!Q19</f>
        <v>237856976528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ignoredErrors>
    <ignoredError sqref="B7:B21" numberStoredAsText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0496-C02D-4A27-A563-F9625D739745}">
  <sheetPr>
    <pageSetUpPr fitToPage="1"/>
  </sheetPr>
  <dimension ref="B1:P42"/>
  <sheetViews>
    <sheetView zoomScale="115" zoomScaleNormal="115" zoomScaleSheetLayoutView="100" workbookViewId="0">
      <selection activeCell="F46" sqref="F4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75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1667523004</v>
      </c>
      <c r="I7" s="72">
        <v>458254842116</v>
      </c>
      <c r="J7" s="73">
        <v>0.53100000000000003</v>
      </c>
      <c r="K7" s="72">
        <v>404763045435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1366118013</v>
      </c>
      <c r="I10" s="25">
        <v>16983693245</v>
      </c>
      <c r="J10" s="26">
        <v>3.9699999999999999E-2</v>
      </c>
      <c r="K10" s="25">
        <v>410305677066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1366118013</v>
      </c>
      <c r="I11" s="33">
        <v>16983693245</v>
      </c>
      <c r="J11" s="30">
        <v>3.9699999999999999E-2</v>
      </c>
      <c r="K11" s="33">
        <v>410305677066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1366118013</v>
      </c>
      <c r="I12" s="33">
        <v>9983693245</v>
      </c>
      <c r="J12" s="34">
        <v>3.0299999999999997E-2</v>
      </c>
      <c r="K12" s="33">
        <v>319933544066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1366118013</v>
      </c>
      <c r="I13" s="33">
        <v>9983693245</v>
      </c>
      <c r="J13" s="30">
        <v>3.0299999999999997E-2</v>
      </c>
      <c r="K13" s="33">
        <v>319933544066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1366118013</v>
      </c>
      <c r="I14" s="29">
        <v>9983693245</v>
      </c>
      <c r="J14" s="30">
        <v>3.0299999999999997E-2</v>
      </c>
      <c r="K14" s="29">
        <v>319933544066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301404991</v>
      </c>
      <c r="I19" s="25">
        <v>6742631631</v>
      </c>
      <c r="J19" s="26">
        <v>5.6189</v>
      </c>
      <c r="K19" s="25">
        <v>-5542631631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301404991</v>
      </c>
      <c r="I20" s="33">
        <v>6742631631</v>
      </c>
      <c r="J20" s="34">
        <v>5.6189</v>
      </c>
      <c r="K20" s="33">
        <v>-5542631631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301404991</v>
      </c>
      <c r="I21" s="29">
        <v>6742631631</v>
      </c>
      <c r="J21" s="43">
        <v>5.6189</v>
      </c>
      <c r="K21" s="42">
        <v>-5542631631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1667523004</v>
      </c>
      <c r="I22" s="46">
        <f>+I8+I10+I19</f>
        <v>458254842116</v>
      </c>
      <c r="J22" s="47">
        <v>0.53100000000000003</v>
      </c>
      <c r="K22" s="46">
        <f>K8+K10+K19</f>
        <v>404763045435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-9078831075</v>
      </c>
      <c r="I24" s="7">
        <f>+I22-[1]BASE!M19</f>
        <v>-85266700795</v>
      </c>
      <c r="J24" s="7">
        <f>+J22-[1]BASE!O19</f>
        <v>-0.23229999999999995</v>
      </c>
      <c r="K24" s="7">
        <f>+K22-[1]BASE!Q19</f>
        <v>236189453524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ignoredErrors>
    <ignoredError sqref="B7:B21" numberStoredAsText="1"/>
  </ignoredError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3264-191F-4AB9-9CF8-1AA282A8BA8B}">
  <sheetPr>
    <pageSetUpPr fitToPage="1"/>
  </sheetPr>
  <dimension ref="B1:P42"/>
  <sheetViews>
    <sheetView tabSelected="1" topLeftCell="D5" zoomScale="115" zoomScaleNormal="115" zoomScaleSheetLayoutView="100" workbookViewId="0">
      <selection activeCell="K21" sqref="K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76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281556402</v>
      </c>
      <c r="I7" s="72">
        <v>458536398518</v>
      </c>
      <c r="J7" s="73">
        <v>0.53129999999999999</v>
      </c>
      <c r="K7" s="72">
        <v>404481489033</v>
      </c>
      <c r="M7" s="74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74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74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16983693245</v>
      </c>
      <c r="J10" s="26">
        <v>3.9699999999999999E-2</v>
      </c>
      <c r="K10" s="25">
        <v>410305677066</v>
      </c>
      <c r="M10" s="74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16983693245</v>
      </c>
      <c r="J11" s="30">
        <v>3.9699999999999999E-2</v>
      </c>
      <c r="K11" s="33">
        <v>410305677066</v>
      </c>
      <c r="M11" s="74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0</v>
      </c>
      <c r="I12" s="33">
        <v>9983693245</v>
      </c>
      <c r="J12" s="34">
        <v>3.0299999999999997E-2</v>
      </c>
      <c r="K12" s="33">
        <v>319933544066</v>
      </c>
      <c r="M12" s="74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0</v>
      </c>
      <c r="I13" s="33">
        <v>9983693245</v>
      </c>
      <c r="J13" s="30">
        <v>3.0299999999999997E-2</v>
      </c>
      <c r="K13" s="33">
        <v>319933544066</v>
      </c>
      <c r="M13" s="74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9983693245</v>
      </c>
      <c r="J14" s="30">
        <v>3.0299999999999997E-2</v>
      </c>
      <c r="K14" s="29">
        <v>319933544066</v>
      </c>
      <c r="M14" s="74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74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74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74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74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281556402</v>
      </c>
      <c r="I19" s="25">
        <v>7024188033</v>
      </c>
      <c r="J19" s="26">
        <v>5.8535000000000004</v>
      </c>
      <c r="K19" s="25">
        <v>-5824188033</v>
      </c>
      <c r="M19" s="74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281556402</v>
      </c>
      <c r="I20" s="33">
        <v>7024188033</v>
      </c>
      <c r="J20" s="34">
        <v>5.8535000000000004</v>
      </c>
      <c r="K20" s="33">
        <v>-5824188033</v>
      </c>
      <c r="M20" s="74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281556402</v>
      </c>
      <c r="I21" s="29">
        <v>7024188033</v>
      </c>
      <c r="J21" s="43">
        <v>5.8535000000000004</v>
      </c>
      <c r="K21" s="42">
        <v>-5824188033</v>
      </c>
      <c r="M21" s="74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281556402</v>
      </c>
      <c r="I22" s="46">
        <f>+I8+I10+I19</f>
        <v>458536398518</v>
      </c>
      <c r="J22" s="47">
        <v>0.53129999999999999</v>
      </c>
      <c r="K22" s="46">
        <f>K8+K10+K19</f>
        <v>404481489033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-10464797677</v>
      </c>
      <c r="I24" s="7">
        <f>+I22-[1]BASE!M19</f>
        <v>-84985144393</v>
      </c>
      <c r="J24" s="7">
        <f>+J22-[1]BASE!O19</f>
        <v>-0.23199999999999998</v>
      </c>
      <c r="K24" s="7">
        <f>+K22-[1]BASE!Q19</f>
        <v>235907897122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65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66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2" zoomScale="85" zoomScaleNormal="85" zoomScaleSheetLayoutView="100" workbookViewId="0">
      <selection activeCell="F15" sqref="F15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67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5" zoomScale="85" zoomScaleNormal="85" zoomScaleSheetLayoutView="100" workbookViewId="0">
      <selection activeCell="E22" sqref="E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68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2" sqref="H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69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opLeftCell="B5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70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AB8-9304-46B3-81CB-B5CB1169A01F}">
  <sheetPr>
    <pageSetUpPr fitToPage="1"/>
  </sheetPr>
  <dimension ref="B1:P42"/>
  <sheetViews>
    <sheetView topLeftCell="B1" zoomScale="85" zoomScaleNormal="85" zoomScaleSheetLayoutView="100" workbookViewId="0">
      <selection activeCell="H26" sqref="H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71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1679796535</v>
      </c>
      <c r="I7" s="21">
        <v>446654501334</v>
      </c>
      <c r="J7" s="22">
        <v>0.51749999999999996</v>
      </c>
      <c r="K7" s="21">
        <v>416363386217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1305510650</v>
      </c>
      <c r="I10" s="25">
        <f>+I11</f>
        <v>6399967337</v>
      </c>
      <c r="J10" s="26">
        <v>1.4999999999999999E-2</v>
      </c>
      <c r="K10" s="25">
        <v>420889402974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1305510650</v>
      </c>
      <c r="I11" s="33">
        <v>6399967337</v>
      </c>
      <c r="J11" s="30">
        <v>1.4999999999999999E-2</v>
      </c>
      <c r="K11" s="33">
        <v>420889402974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1305510650</v>
      </c>
      <c r="I12" s="33">
        <v>2899967337</v>
      </c>
      <c r="J12" s="34">
        <v>8.8000000000000005E-3</v>
      </c>
      <c r="K12" s="33">
        <v>327017269974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1305510650</v>
      </c>
      <c r="I13" s="33">
        <v>2899967337</v>
      </c>
      <c r="J13" s="30">
        <v>8.8000000000000005E-3</v>
      </c>
      <c r="K13" s="33">
        <v>327017269974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1305510650</v>
      </c>
      <c r="I14" s="29">
        <v>2899967337</v>
      </c>
      <c r="J14" s="30">
        <v>8.8000000000000005E-3</v>
      </c>
      <c r="K14" s="29">
        <v>327017269974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374285885</v>
      </c>
      <c r="I19" s="25">
        <v>5726016757</v>
      </c>
      <c r="J19" s="26">
        <v>4.7717000000000001</v>
      </c>
      <c r="K19" s="25">
        <v>-4526016757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374285885</v>
      </c>
      <c r="I20" s="33">
        <v>5726016757</v>
      </c>
      <c r="J20" s="34">
        <v>4.7717000000000001</v>
      </c>
      <c r="K20" s="33">
        <v>-4526016757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374285885</v>
      </c>
      <c r="I21" s="29">
        <v>5726016757</v>
      </c>
      <c r="J21" s="43">
        <v>4.7717000000000001</v>
      </c>
      <c r="K21" s="42">
        <v>-4526016757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1679796535</v>
      </c>
      <c r="I22" s="46">
        <f>+I8+I10+I19</f>
        <v>446654501334</v>
      </c>
      <c r="J22" s="47">
        <f>+I22/G22</f>
        <v>0.51754952913140517</v>
      </c>
      <c r="K22" s="46">
        <f>+K8+K10+K19</f>
        <v>416363386217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-9066557544</v>
      </c>
      <c r="I24" s="7">
        <f>+I22-[1]BASE!M19</f>
        <v>-96867041577</v>
      </c>
      <c r="J24" s="7">
        <f>+J22-[1]BASE!O19</f>
        <v>-0.24575047086859481</v>
      </c>
      <c r="K24" s="7">
        <f>+K22-[1]BASE!Q19</f>
        <v>247789794306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9C91-1208-4A5F-9966-08413D44C866}">
  <sheetPr>
    <pageSetUpPr fitToPage="1"/>
  </sheetPr>
  <dimension ref="B1:P42"/>
  <sheetViews>
    <sheetView topLeftCell="A6" zoomScale="85" zoomScaleNormal="85" zoomScaleSheetLayoutView="100" workbookViewId="0">
      <selection activeCell="E39" sqref="E39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72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2" t="s">
        <v>19</v>
      </c>
      <c r="C6" s="62" t="s">
        <v>18</v>
      </c>
      <c r="D6" s="81"/>
      <c r="E6" s="62" t="s">
        <v>17</v>
      </c>
      <c r="F6" s="62" t="s">
        <v>16</v>
      </c>
      <c r="G6" s="81"/>
      <c r="H6" s="62" t="s">
        <v>17</v>
      </c>
      <c r="I6" s="62" t="s">
        <v>16</v>
      </c>
      <c r="J6" s="81"/>
      <c r="K6" s="83"/>
    </row>
    <row r="7" spans="2:14" s="18" customFormat="1" ht="18" customHeight="1">
      <c r="B7" s="70">
        <v>41</v>
      </c>
      <c r="C7" s="71" t="s">
        <v>15</v>
      </c>
      <c r="D7" s="72">
        <v>663476077000</v>
      </c>
      <c r="E7" s="72">
        <v>0</v>
      </c>
      <c r="F7" s="72">
        <f t="shared" ref="F7" si="0">+F8+F10+F19</f>
        <v>199541810551</v>
      </c>
      <c r="G7" s="72">
        <v>863017887551</v>
      </c>
      <c r="H7" s="72">
        <v>8689440970</v>
      </c>
      <c r="I7" s="72">
        <v>455343992304</v>
      </c>
      <c r="J7" s="73">
        <v>0.52759999999999996</v>
      </c>
      <c r="K7" s="72">
        <v>407673895247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8310221278</v>
      </c>
      <c r="I10" s="25">
        <v>14710188615</v>
      </c>
      <c r="J10" s="26">
        <v>3.44E-2</v>
      </c>
      <c r="K10" s="25">
        <v>412579181696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8310221278</v>
      </c>
      <c r="I11" s="33">
        <v>14710188615</v>
      </c>
      <c r="J11" s="30">
        <v>3.44E-2</v>
      </c>
      <c r="K11" s="33">
        <v>412579181696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4810221278</v>
      </c>
      <c r="I12" s="33">
        <v>7710188615</v>
      </c>
      <c r="J12" s="34">
        <v>2.3399999999999997E-2</v>
      </c>
      <c r="K12" s="33">
        <v>322207048696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4810221278</v>
      </c>
      <c r="I13" s="33">
        <v>7710188615</v>
      </c>
      <c r="J13" s="30">
        <v>2.3399999999999997E-2</v>
      </c>
      <c r="K13" s="33">
        <v>322207048696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4810221278</v>
      </c>
      <c r="I14" s="29">
        <v>7710188615</v>
      </c>
      <c r="J14" s="30">
        <v>2.3399999999999997E-2</v>
      </c>
      <c r="K14" s="29">
        <v>322207048696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3500000000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3500000000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3500000000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3500000000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379219692</v>
      </c>
      <c r="I19" s="25">
        <v>6105286449</v>
      </c>
      <c r="J19" s="26">
        <v>5.0876999999999999</v>
      </c>
      <c r="K19" s="25">
        <v>-4905286449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379219692</v>
      </c>
      <c r="I20" s="33">
        <v>6105286449</v>
      </c>
      <c r="J20" s="34">
        <v>5.0876999999999999</v>
      </c>
      <c r="K20" s="33">
        <v>-4905286449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379219692</v>
      </c>
      <c r="I21" s="29">
        <v>6105286449</v>
      </c>
      <c r="J21" s="43">
        <v>5.0876999999999999</v>
      </c>
      <c r="K21" s="42">
        <v>-4905286449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I22" si="4">+E8+E10+E19</f>
        <v>0</v>
      </c>
      <c r="F22" s="46">
        <f>+F8+F10+F19</f>
        <v>199541810551</v>
      </c>
      <c r="G22" s="46">
        <f>+G8+G10+G19</f>
        <v>863017887551</v>
      </c>
      <c r="H22" s="46">
        <f t="shared" si="4"/>
        <v>8689440970</v>
      </c>
      <c r="I22" s="46">
        <f t="shared" si="4"/>
        <v>455343992304</v>
      </c>
      <c r="J22" s="47">
        <v>0.52759999999999996</v>
      </c>
      <c r="K22" s="46">
        <f>+K8+K10+K19</f>
        <v>407673895247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-2056913109</v>
      </c>
      <c r="I24" s="7">
        <f>+I22-[1]BASE!M19</f>
        <v>-88177550607</v>
      </c>
      <c r="J24" s="7">
        <f>+J22-[1]BASE!O19</f>
        <v>-0.23570000000000002</v>
      </c>
      <c r="K24" s="7">
        <f>+K22-[1]BASE!Q19</f>
        <v>239100303336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7"/>
      <c r="J31" s="78"/>
      <c r="K31" s="78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H18" sqref="H18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EJECUCION  INGRESOS 2025 JUL</vt:lpstr>
      <vt:lpstr>EJECUCION  INGRESOS 2025 AGO </vt:lpstr>
      <vt:lpstr>BASE</vt:lpstr>
      <vt:lpstr>EJECUCION  INGRESOS 2025 SEP</vt:lpstr>
      <vt:lpstr>EJECUCION  INGRESOS 2025 OCT</vt:lpstr>
      <vt:lpstr>EJECUCION  INGRESOS 2025 NOV</vt:lpstr>
      <vt:lpstr>'EJECUCION  INGRESOS 2025 ABR'!Área_de_impresión</vt:lpstr>
      <vt:lpstr>'EJECUCION  INGRESOS 2025 AGO '!Área_de_impresión</vt:lpstr>
      <vt:lpstr>'EJECUCION  INGRESOS 2025 ENE'!Área_de_impresión</vt:lpstr>
      <vt:lpstr>'EJECUCION  INGRESOS 2025 FEB'!Área_de_impresión</vt:lpstr>
      <vt:lpstr>'EJECUCION  INGRESOS 2025 JUL'!Área_de_impresión</vt:lpstr>
      <vt:lpstr>'EJECUCION  INGRESOS 2025 JUN'!Área_de_impresión</vt:lpstr>
      <vt:lpstr>'EJECUCION  INGRESOS 2025 MAR'!Área_de_impresión</vt:lpstr>
      <vt:lpstr>'EJECUCION  INGRESOS 2025 MAY'!Área_de_impresión</vt:lpstr>
      <vt:lpstr>'EJECUCION  INGRESOS 2025 NOV'!Área_de_impresión</vt:lpstr>
      <vt:lpstr>'EJECUCION  INGRESOS 2025 OCT'!Área_de_impresión</vt:lpstr>
      <vt:lpstr>'EJECUCION  INGRESOS 2025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2025-12-06T00:55:45Z</dcterms:modified>
</cp:coreProperties>
</file>