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7377e566642d7f/Documentos/ERU/2021/Publicaciones/"/>
    </mc:Choice>
  </mc:AlternateContent>
  <xr:revisionPtr revIDLastSave="0" documentId="8_{0BCF8B43-FBFA-43E2-AFF3-A44C95190309}" xr6:coauthVersionLast="46" xr6:coauthVersionMax="46" xr10:uidLastSave="{00000000-0000-0000-0000-000000000000}"/>
  <bookViews>
    <workbookView xWindow="-120" yWindow="-120" windowWidth="20730" windowHeight="11160" xr2:uid="{72D3A251-E226-4C3E-9C36-9EC13CC217FB}"/>
  </bookViews>
  <sheets>
    <sheet name="Ind 30062020" sheetId="1" r:id="rId1"/>
    <sheet name="Hoja1" sheetId="2" r:id="rId2"/>
  </sheets>
  <definedNames>
    <definedName name="_xlnm._FilterDatabase" localSheetId="0" hidden="1">'Ind 30062020'!$A$3:$XEQ$50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0" i="1" l="1"/>
  <c r="L49" i="1"/>
  <c r="L48" i="1"/>
  <c r="L45" i="1"/>
  <c r="L44" i="1"/>
  <c r="L41" i="1"/>
  <c r="L38" i="1"/>
  <c r="L37" i="1"/>
  <c r="L36" i="1"/>
  <c r="L34" i="1"/>
  <c r="L33" i="1"/>
  <c r="L32" i="1"/>
  <c r="L29" i="1"/>
  <c r="L25" i="1"/>
  <c r="L24" i="1"/>
  <c r="L21" i="1"/>
  <c r="L20" i="1"/>
  <c r="L19" i="1"/>
  <c r="L18" i="1"/>
  <c r="L17" i="1"/>
  <c r="L16" i="1"/>
  <c r="L15" i="1"/>
  <c r="L14" i="1"/>
  <c r="L13" i="1"/>
  <c r="L12" i="1"/>
  <c r="L11" i="1"/>
  <c r="L10" i="1"/>
  <c r="L6" i="1"/>
  <c r="L7" i="1"/>
  <c r="L8" i="1"/>
  <c r="L5" i="1"/>
  <c r="M4" i="2" l="1"/>
  <c r="J5" i="2" s="1"/>
  <c r="G22" i="2"/>
  <c r="G23" i="2" s="1"/>
  <c r="H22" i="2"/>
  <c r="H23" i="2" s="1"/>
  <c r="F22" i="2"/>
  <c r="F23" i="2" s="1"/>
  <c r="K5" i="2" l="1"/>
  <c r="L5" i="2"/>
  <c r="E22" i="2" l="1"/>
  <c r="G38" i="1" l="1"/>
</calcChain>
</file>

<file path=xl/sharedStrings.xml><?xml version="1.0" encoding="utf-8"?>
<sst xmlns="http://schemas.openxmlformats.org/spreadsheetml/2006/main" count="226" uniqueCount="179">
  <si>
    <t>= (Numero de informes presentados de forma coherente, clara y oportuna. / Numero de Informes presentados de acuerdo al cumplimiento del Plan Anual de Auditorias programado en el periodo de medición.) * 100%</t>
  </si>
  <si>
    <t>Efectividad en la presentación de informes de la Oficina de Control Interno</t>
  </si>
  <si>
    <t>= (Numero de actividades del Plan Anual de Auditorias realizadas en el periodo de medición./Numero de actividades del Plan Anual de Auditorias programadas en el periodo de medición) * 100%</t>
  </si>
  <si>
    <t>Cumplimiento del Plan Anual de Auditorias</t>
  </si>
  <si>
    <t xml:space="preserve">Ser agente dinamizador del Sistema de Control Interno por medio de actividades en torno a los cinco (5) roles: Liderazgo estratégico, Enfoque hacia la prevención, Evaluación de la gestión del riesgo, Evaluación y seguimiento, Relación con entes externos de control. </t>
  </si>
  <si>
    <t>Fortalecer la estructura administrativa, técnica, institucional y operativa de la empresa, así como incrementar la sostenibilidad del SIG, para alcanzar óptimos niveles de productividad y servicio.</t>
  </si>
  <si>
    <t>Evaluación y Mejoramiento Continuo</t>
  </si>
  <si>
    <t>= (Numero total de encuestas diligenciadas que presentan una calificación  buena o excelente frente a los criterios de evaluación establecidos por el proceso. / Numero total de encuestas diligenciadas por los usuarios en el punto de atención durante el periodo de medición.) * 100%</t>
  </si>
  <si>
    <t>Satisfacción  de usuarios en el punto de atención</t>
  </si>
  <si>
    <t>2 días hábiles</t>
  </si>
  <si>
    <t>Promedio de la sumatoria (Fecha de remision a la PQRS según su competencia - Fecha de recepción de la PQRS que debe trasladarse por competencia a la entidad correspondiente en el periodo de medición.  )</t>
  </si>
  <si>
    <t>Oportunidad en el traslado de PQRS por competencia</t>
  </si>
  <si>
    <t>= (Promedio Total de tiempos de respuesta del periodo de las dependencias. / # de dependencias de la entidad)</t>
  </si>
  <si>
    <t>Tiempo promedio utilizado en la respuesta a las PQRS de las dependencias</t>
  </si>
  <si>
    <t>Atender las necesidades de todos los procesos en materia de bienes, suministros, servicios y gestión ambiental para garantizar el óptimo funcionamiento y estado de los bienes muebles e inmuebles a cargo de La Empresa de Renovación y Desarrollo Urbano de Bogotá.</t>
  </si>
  <si>
    <t>Atención al Ciudadano</t>
  </si>
  <si>
    <t>= (Numero de actividades cumplidas en el periodo de medición. / Numero total de actividades programadas en el periodo de medición.) * 100%</t>
  </si>
  <si>
    <t>Implementación Estrategia de Gobierno en Línea (GEL)</t>
  </si>
  <si>
    <t>10 horas</t>
  </si>
  <si>
    <t>=Promedio de la sumatoria (Fecha y hora en la que se recibió la solicitud para corregir el problema de nivel 1 -  Fecha y hora de solución del problema de nivel 1)</t>
  </si>
  <si>
    <t>Oportunidad en la atención de servicios de soporte tecnológico de nivel 1</t>
  </si>
  <si>
    <t>5 días hábiles</t>
  </si>
  <si>
    <t>Gestionar de manera integral las tecnologías de la información en la organización, prestando servicios acordes a las necesidades de la entidad y formular lineamientos relacionados con estándares y buenas prácticas para el manejo de la información.</t>
  </si>
  <si>
    <t>Gestión de TIC</t>
  </si>
  <si>
    <t>= (Corresponde al numero total de solicitudes en las que se entregaron documentos durante el periodo de medición. / Numero total de solicitudes de documentación realizadas al archivo central durante el periodo de medición y que cumplen con todos los requisitos para la busqueda de la información.) * 100%</t>
  </si>
  <si>
    <t>Cumplimiento en la entrega de información solicitada</t>
  </si>
  <si>
    <t>3 días hábiles</t>
  </si>
  <si>
    <t>=Promedio de la sumatoria (Fecha de entrega de la documentación solicitada. - Fecha de recibo de la solicitud de documentación.)</t>
  </si>
  <si>
    <t>Eficiencia en la Entrega de la solicitud de información</t>
  </si>
  <si>
    <t>Lograr una óptima administración y conservación de los archivos que conforman el acervo documental de la empresa, asegurando la disponibilidad y acceso de la información para todos los grupos de interés.</t>
  </si>
  <si>
    <t>Gestión Documental</t>
  </si>
  <si>
    <t>4,66</t>
  </si>
  <si>
    <t>4 días</t>
  </si>
  <si>
    <t>= (Fecha de recibido en la Subgerencia de Gestión Corporativa.- Fecha de recibido del servicio publico en la Empresa + (Fecha en la que se realiza el pago del servicio publico o impuesto. - Fecha de recibido en la Subgerencia de Gestión Corporativa.)</t>
  </si>
  <si>
    <t>Eficiencia en el trámite de cuentas de servicios públicos</t>
  </si>
  <si>
    <t>Gestión de Servicios Logisticos</t>
  </si>
  <si>
    <t>N/A</t>
  </si>
  <si>
    <t>= (Numero de actividades cumplidas en cada una de las línas de acción establecidas para la implementación de practicas sostenibles en la Empresa./  Numero de actividades programadas para cada una de las líneas de trabajo establecidas para la implementación de practicas sostenibles en la Empresa durante el periodo de medición.) * 100%</t>
  </si>
  <si>
    <t>Implementación de practicas sostenibles</t>
  </si>
  <si>
    <t>= (Numero de procesos contractuales desarrollados, en los que se incluyeron criterios ambientales durrante el periodo de medición. / Numero total de procesos contractuales desarrollados por la empresa durante el periodo de medición.) * 100%</t>
  </si>
  <si>
    <t>Consumo sostenible</t>
  </si>
  <si>
    <t>= (Numero total de kilogramos de residuos generados en la sede administrativa Porto 100 pisos 3, 4 y 7  / Numero total de kilogramos dispuestos de manera adecuada) * 100%</t>
  </si>
  <si>
    <t>Disposición final de residuos</t>
  </si>
  <si>
    <t>78 Kwh</t>
  </si>
  <si>
    <t>43,70</t>
  </si>
  <si>
    <t>47,23</t>
  </si>
  <si>
    <t xml:space="preserve">*= (Consumo en kilovatios-hora de energia en el periodo: Es el valor en kilovatios - hora de energía consumidos por la ERU, en los pisos 3, 4 y 7  del edificio Porto 100 durante el periodo de medición. /  Numero de usuarios en el periodo: Es la cantidad de personas de la ERU que estuvieron permanentemente  en los pisos 3, 4 y 7 del edificio Porto 100 durante el periodo de medición.) </t>
  </si>
  <si>
    <t>Consumo percápita de energia</t>
  </si>
  <si>
    <t>Promover y mantener acciones para gestionar los aspectos ambientales identificados en las actividades desarrolladas por la Empresa de Renovación y Desarrollo Urbano de Bogotá, en el marco del Plan de Gestión Ambiental del Distrito Capital.</t>
  </si>
  <si>
    <t>Gestión Ambiental</t>
  </si>
  <si>
    <t>= (Numero total de personas que participan en las actividades de capacitación y bienestar realizadas en el periodo de medición./ Numero total de personas o cupos asignados en las actividades de capacitación y bienestar programadas en el periodo de medición.) * 100%</t>
  </si>
  <si>
    <t>Participación en las actividades de capacitación y bienestar</t>
  </si>
  <si>
    <t>= (Numero total de actividades del PIC y el Plan de bienestar realizadas en el periodo de medición. / Numero total de actividades del PIC y el Plan de  Bienestar programadas el  periodo de medición.) * 100%</t>
  </si>
  <si>
    <t>Cumplimiento de las actividades del PIC y el Plan de Bienestar</t>
  </si>
  <si>
    <t>Definir y gestionar el plan estratégico de Talento Humano como parte de las herramientas que contribuyen al logro de los objetivos institucionales y ejercer el control disciplinario a las actuaciones que se adelantan en contra de los servidores y ex servidores públicos de la Empresa, por la infracción a la Constitución y a las leyes o por la omisión o extralimitación en el ejercicio de sus funciones.</t>
  </si>
  <si>
    <t>Gestión de Talento humano</t>
  </si>
  <si>
    <t>= (V1 Total recaudos. Corresponde a los valores en dinero que ingresan a las cuentas bancarias de la empresa en el periodo de medición, como abono o cancelación de los saldos adeudados a favor de la Empresa. / V2. Total cartera corriente. Hace referencia a los valores adeudados a favor de la entidad por los diferentes conceptos que componen la cartera.)-100%</t>
  </si>
  <si>
    <t>Recuperación de cartera</t>
  </si>
  <si>
    <t>4 días hábiles</t>
  </si>
  <si>
    <t>= Promedio (Fecha de realización del pago de la cuenta por pagar - Fecha de radicado de la cuenta por pagar)</t>
  </si>
  <si>
    <t xml:space="preserve">Oportunidad en el tramite de cuentas por pagar </t>
  </si>
  <si>
    <t>1 día calendario</t>
  </si>
  <si>
    <t>Oportunidad en la entrega de informes del proceso a entidades administrativas de control</t>
  </si>
  <si>
    <t>Administrar y controlar los recursos financieros de la Empresa de acuerdo a los parámetros establecidos por la normatividad vigente, que garanticen la disponibilidad de recursos económicos para el cumplimiento de los planes y programas de la empresa, la confiabilidad, razonabilidad y oportunidad de la información financiera que sirva como fuente de información para la toma de decisiones de la Empresa.</t>
  </si>
  <si>
    <t>Gestión Financiera</t>
  </si>
  <si>
    <t>= (Numero total de procesos en los cuales se han adelantado acciones jurídicas en el periodo de medición. / Numero total de procesos en los que la Empresa es parte interesada.) * 100%</t>
  </si>
  <si>
    <t>Seguimiento a Procesos Judiciales</t>
  </si>
  <si>
    <t>= (Numero total de compromisos cumplidos por parte de la Subgerencia Jurídica durante el perdiodo de medición. / Numero total de compromisos que le fueron asignados a la Subgerencia Jurídica en los comites y reuniónes en los que participo durante el periodo de medición.) * 100%</t>
  </si>
  <si>
    <t>Cumplimiento de compromisos asignados a la Subgerencia Jurídica</t>
  </si>
  <si>
    <t>=Promedio de la sumatoria (Fecha de radicación de la respuesta a la comunicación externa remitida a la Subgerencia Jurídica - Fecha en la cual es radicada la comunicación externa a la Subgerencia Jurídica para su respuesta)</t>
  </si>
  <si>
    <t>Tiempo de respuesta a solicitudes realizadas mediante comunicaciones externas</t>
  </si>
  <si>
    <t>25 días hábiles</t>
  </si>
  <si>
    <t>=Promedio de la sumatoria (Fecha de radicación de la respuesta al concepto solicitado a la Subgerencia Jurídica. - Fecha en la cual es entregada la solicitud del concepto al abogado de la Subgerencia Jurídica para su respuesta)</t>
  </si>
  <si>
    <t>Desempeño en la emisión de conceptos jurídicos</t>
  </si>
  <si>
    <t>Adelantar los procesos jurídicos y de contratación relacionados con el desarrollo de la misión de la Empresa de Renovación y Desarrollo Urbano de Bogotá</t>
  </si>
  <si>
    <t xml:space="preserve">Fortalecer la estructura administrativa, técnica, institucional y operativa de la empresa, así como incrementar la sostenibilidad del SIG, para alcanzar óptimos niveles de productividad y servicio. </t>
  </si>
  <si>
    <t>Gestión Jurídica</t>
  </si>
  <si>
    <t>= (Número de acompañamientos efectivos) /  Número de solicitudes de acompañamiento recibidas) * 100%</t>
  </si>
  <si>
    <t>Atención de requerimientos de Fiducias</t>
  </si>
  <si>
    <t>= (Número de  procesos de selección adelantados) / Número de solicitudes de procesos de selección radicados) * 100%</t>
  </si>
  <si>
    <t>Atención de procesos de selección</t>
  </si>
  <si>
    <t>= (Número de solicitudes de contratación directa  tramitadas) / Número de solicitudes de contratación directa radicadas) * 100%</t>
  </si>
  <si>
    <t>Contratación Directa</t>
  </si>
  <si>
    <t xml:space="preserve">Fortalecer la estructura administrativa, técnica, institucional y operativa de la empresa, así como incrementar la sostenibilidad del SIG, para alcanzar óptimos niveles de productividad y servicio </t>
  </si>
  <si>
    <t>Gestión Contractual</t>
  </si>
  <si>
    <t>= (Número total de fichas actualizadaas cargadas en la herramienta / Número total de fichas actualizadas en el periodo) * 100%</t>
  </si>
  <si>
    <t>Cargue documentación repositorio (Banco de Proyectos)</t>
  </si>
  <si>
    <t>Liderar, gestionar y realizar seguimiento al desarrollo integral de los proyectos para garantizar su ejecución de acuerdo con la misionalidad de la empresa.</t>
  </si>
  <si>
    <t>Dirección, Gestión y Seguimiento de Proyectos</t>
  </si>
  <si>
    <t>Número total de las actividades del plan de mercadeo realizadas en el periodo de medición. / Número total de actividades del plan de mercadeo programadas en el periodo) * 100%</t>
  </si>
  <si>
    <t>Cumplimiento en la ejecución del Plan de Mercadeo</t>
  </si>
  <si>
    <t xml:space="preserve">Promover los negocios inmobiliarios relacionados con los proyectos y servicios de la Empresa, a través de estrategias y esquemas de comercialización que faciliten la venta o arriendo de los inmuebles disponibles, la oferta de los servicios del portafolio, y la participación de entes públicos y privados en la gestión de los proyectos de renovación y desarrollo urbano, con el fin de generar ingresos, así como realizar las actividades correspondientes a la administración de los inmuebles que se encuentran en los Fideicomisos. </t>
  </si>
  <si>
    <t>Alcanzar la sostenibilidad económica de la empresa y su posicionamiento, a través de la venta de servicios y proyectos rentables, en el marco de alianzas estratégicas con actores públicos y privados.</t>
  </si>
  <si>
    <t>Comercialización</t>
  </si>
  <si>
    <t>= (Porcentaje de ejecución según el cronograma del recibo de las obras establecido para el periodo de medición. / Porcentaje programado del recibo de las obras programadas para realizar en el periodo de medición.) * 100%</t>
  </si>
  <si>
    <t>Cumplimiento en el recibo de las obras</t>
  </si>
  <si>
    <t>= (Porcentaje ejecutado según el cronograma establecido para la aprobación de los diseños en el periodo de medición /Porcentaje programado para la aprobación de los diseños en el periodo de medición) * 100%</t>
  </si>
  <si>
    <t>Cumplimiento para la aprobación de los diseños de los Proyectos</t>
  </si>
  <si>
    <t>= (Porcentaje de ejecución según el cronograma de liquidación de las obras establecido para el periodo de medición/ Porcentaje programado para la liquidación de las obras de urbanismo que este desarrollando la Empresa) * 100%</t>
  </si>
  <si>
    <t xml:space="preserve">Liquidación de las obras </t>
  </si>
  <si>
    <t>= (Porcentaje de ejecución según el cronograma de ejecución de obras establecido para el periodo de medición / Porcentaje programado de ejecución de obras programadas para realizar en el periodo de medición) * 100%</t>
  </si>
  <si>
    <t xml:space="preserve">Cumplimiento en la ejecución de las obras </t>
  </si>
  <si>
    <t>= (Porcentaje ejecutado según el cronograma establecido para el periodo de medición/ Porcentaje programado para realizar en el periodo de medición) * 100%</t>
  </si>
  <si>
    <t>Cumplimiento en la elaboración del diseño de Proyectos</t>
  </si>
  <si>
    <t>Gestionar la elaboración de los estudios, diseños técnicos y urbanísticos, así como ejecutar las obras de urbanismo y construcción necesarias para el desarrollo de los proyectos de la empresa.</t>
  </si>
  <si>
    <t>Formular proyectos de desarrollo y renovación urbana, de acuerdo con las necesidades y áreas de oportunidad identificadas en las líneas de acción de la empresa, a través de los instrumentos de gestión establecidos en la ley.</t>
  </si>
  <si>
    <t>Ejecución de Proyectos</t>
  </si>
  <si>
    <t>= (Reconocimientos económicos tramitados para las unidades sociales en el periodo de medición / Número total de reconocimientos económicos definidos a tramitar para las unidades sociales en el periodo de medición) * 100%</t>
  </si>
  <si>
    <t>Oportunidad en el trámite de reconocimientos económicos a las unidades Sociales</t>
  </si>
  <si>
    <t>= Número de unidades sociales y/o personas atendidas en el periodo de medición / Número total de unidades sociales y/o personas identificadas que van a requerir asesoría de la Oficina de Gestión Social en el periodo de medición) * 100%</t>
  </si>
  <si>
    <t>Oportunidad en la atención de unidades sociales y/o personas que requieran asesoría de Gestión Social</t>
  </si>
  <si>
    <t>Adelantar el proceso de gestión de suelo, mediante la adquisición de los predios, por motivos de utilidad pública e interés social, que sean requeridos por la Empresa, para la ejecución de los programas y proyectos de renovación y desarrollo urbano de la ciudad, de conformidad con la normatividad vigente.</t>
  </si>
  <si>
    <t xml:space="preserve">Gestionar el suelo necesario para desarrollar los proyectos urbanos integrales, garantizando el restablecimiento y/o mejoramiento de las condiciones iniciales de los propietarios y residentes de los sectores intervenidos, en cumplimiento con lo establecido en el Plan Distrital de Desarrollo.  </t>
  </si>
  <si>
    <t>Gestión Predial y Social</t>
  </si>
  <si>
    <t>1 día hábil</t>
  </si>
  <si>
    <t>=Promedio de la sumatoria (Día Hábil en que se remite la información de la Fiduciaria a Contabilidad - Día hábil en que la fiduciaria entrega la información)</t>
  </si>
  <si>
    <t>Eficiencia en la entrega de la información por parte de las Fiduciarias</t>
  </si>
  <si>
    <t>Determinar el nivel de calidad en la entrega de la información entregada por las fiduciarias con respecto a los movimientos, saldos y derechos fiduciarios que se tienen con la Empresa de Renovación y Desarrollo Urbano de Bogotá D,C.</t>
  </si>
  <si>
    <t>Evaluación Financiera de Proyectos</t>
  </si>
  <si>
    <t>= (Número de áreas de oportunidad evaluadas y analizadas en el periodo / Número total de los áreas de oportunidad   identificadas para evaluación en el periodo) * 100%</t>
  </si>
  <si>
    <t xml:space="preserve">Porcentaje de avance en la evaluación y analisis de areas de oportunidad para la formulación de proyectos de desarrollo y renovación urbana </t>
  </si>
  <si>
    <t>= (Número de proyectos evaluados a partir de los estudios preliminares normativos, modelaciones urbanisticas y evaluación economica / Número total de los proyectos identificados para evaluación de los estudios preliminares en el periodo) * 100%</t>
  </si>
  <si>
    <t>Oportunidad en la evaluación de proyectos a partir de estudios preliminares</t>
  </si>
  <si>
    <t>Desarrollar los estudios y diseños necesarios para determinar la viabilidad técnica, social y financiera de los proyectos de renovación y desarrollo urbano, de acuerdo con las líneas de acción de la empresa, a través de la aplicación de instrumentos de gestión establecidos en la Ley.</t>
  </si>
  <si>
    <t>Formulación de Instrumentos</t>
  </si>
  <si>
    <t>= (Número de visitas registradas al contenido de la página web/60.000 visitas a la página web en el trimestre) * 100%</t>
  </si>
  <si>
    <t>Visitas registradas en la página web de la Entidad</t>
  </si>
  <si>
    <t>= (Número de requerimientos atendidos dentro de los tiempos establecidos/Número de requerimientos solicitados por las diferentes dependencias)*100%</t>
  </si>
  <si>
    <t>Atención a los requerimiento de comunicación.</t>
  </si>
  <si>
    <t>Desarrollar estrategias de comunicación para los diferentes públicos objetivo a nivel interno y externo, que permitan transmitir la información de manera veraz, clara y oportuna.</t>
  </si>
  <si>
    <t>Fortalecer la estructura administrativa, técnica, institucional y operativa de la empresa, así como incrementar la sostenibilidad del SIG, para alcanzar óptimos niveles de productividad y servicio al cliente interno y externo.</t>
  </si>
  <si>
    <t>Gestión de Grupo de Interes</t>
  </si>
  <si>
    <t>=Promedio simple del cumplimiento del número total de indicadores.</t>
  </si>
  <si>
    <t>Evaluación en el logro de indicadores de Gestión</t>
  </si>
  <si>
    <t>Orientar a la entidad en la definición de planes, programas y proyectos y en la planificación de los Modelos de Gestión con criterios de responsabilidad social, sostenibilidad económica, social y ambiental, a fin de dar cumplimiento al Plan de Desarrollo Distrital , a las políticas públicas y a la misión de la Empresa, así como promover de forma permanente el control y la participación ciudadana.</t>
  </si>
  <si>
    <t>Direccionamiento Estratégico</t>
  </si>
  <si>
    <t>Meta 2020</t>
  </si>
  <si>
    <t>Resultado II Trim</t>
  </si>
  <si>
    <t>Resultado I Trim</t>
  </si>
  <si>
    <t>Fórmula</t>
  </si>
  <si>
    <t xml:space="preserve">Indicador </t>
  </si>
  <si>
    <t>Objetivo del Proceso</t>
  </si>
  <si>
    <t>Objetivo Estratégico 2017-2020</t>
  </si>
  <si>
    <t>Proceso</t>
  </si>
  <si>
    <t xml:space="preserve">    RESULTADOS INDICADORES DE GESTIÓN 2020</t>
  </si>
  <si>
    <t>No. De Indicadores</t>
  </si>
  <si>
    <t>Total</t>
  </si>
  <si>
    <t>Satisfactorio</t>
  </si>
  <si>
    <t>Aceptable</t>
  </si>
  <si>
    <t>Inaceptable</t>
  </si>
  <si>
    <t>Resultado III Trim</t>
  </si>
  <si>
    <t>12.6</t>
  </si>
  <si>
    <t>87,06</t>
  </si>
  <si>
    <t>Seguimiento a la Ejecución Presupuestal</t>
  </si>
  <si>
    <t>Fecha de presentación del informe de ejecución presupuestal - Fecha prevista para el cierre mensual del presupuesto.</t>
  </si>
  <si>
    <t>1 día</t>
  </si>
  <si>
    <t>(- 1 día)</t>
  </si>
  <si>
    <t>Oportunidad en la presentación y pago de las Obligaciones  Tributarias</t>
  </si>
  <si>
    <t>Fecha prevista para la entrega de los informes a los organismos administrativos y de control - Fecha de real de entrega de los informes a los organos administrativos y de control días de vencimiento</t>
  </si>
  <si>
    <t>Fecha real de presentación y pago de la obligaciones tributarias - Fecha prevista para la presentación y pago de las obligaciones tributarias</t>
  </si>
  <si>
    <t xml:space="preserve"> 0 días calendario</t>
  </si>
  <si>
    <t>Oportunidad en la entrega de informes de gestión financiera de patrimonios autonomos</t>
  </si>
  <si>
    <t>(Número de informes de gestión financiera de patrimonios autónomos realizados / Número de informes de gestión financiera de patrimonios autónomos proyectados) * 100</t>
  </si>
  <si>
    <t>Indice de Liquidez</t>
  </si>
  <si>
    <t>Activos liquidos / (Liquidez requerida + Egresos periodo Siguiente)</t>
  </si>
  <si>
    <t>4</t>
  </si>
  <si>
    <t>Disponiblidad de información institucional en ownCloud</t>
  </si>
  <si>
    <t>Numero de usuarios activos con respaldo de información en el ownCloud / Número total de usuarios activos en la Entidad *100</t>
  </si>
  <si>
    <t>Indicador nuevo</t>
  </si>
  <si>
    <t>Oportunidad en la atención de servicios de soporte tecnológico de nivel 2</t>
  </si>
  <si>
    <t>Promedio de la sumatoria (Fecha y hora de solución del problema de nivel 2 - Fecha y hora en la que se recibió la solicitud para corregir el problema del nivel 2)</t>
  </si>
  <si>
    <t>30 días hábiles</t>
  </si>
  <si>
    <t>30 días</t>
  </si>
  <si>
    <t>Cumplimiento IV Trimestre</t>
  </si>
  <si>
    <t>Corte a 31 de diciembre de 2020</t>
  </si>
  <si>
    <t>Resultado IV Trim</t>
  </si>
  <si>
    <t>3,6</t>
  </si>
  <si>
    <t>99,69</t>
  </si>
  <si>
    <t>Resultado IV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</si>
</sst>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164" formatCode="0.0"/>
    <numFmt numFmtId="165" formatCode="0.0;[Red]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rgb="FF002060"/>
      <name val="Calibri Light"/>
      <family val="2"/>
      <scheme val="major"/>
    </font>
    <font>
      <b/>
      <sz val="24"/>
      <color rgb="FF002060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/>
    <xf numFmtId="0" fontId="0" fillId="2" borderId="0" xfId="0" applyFill="1" applyAlignment="1">
      <alignment horizontal="left" wrapText="1"/>
    </xf>
    <xf numFmtId="9" fontId="3" fillId="0" borderId="1" xfId="3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1" fillId="2" borderId="0" xfId="3" applyFont="1" applyFill="1"/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10" fontId="3" fillId="0" borderId="1" xfId="3" applyNumberFormat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37" fontId="4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4" fillId="0" borderId="1" xfId="2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10" fontId="3" fillId="0" borderId="7" xfId="3" applyNumberFormat="1" applyFont="1" applyFill="1" applyBorder="1" applyAlignment="1">
      <alignment horizontal="center" vertical="center" wrapText="1"/>
    </xf>
    <xf numFmtId="9" fontId="4" fillId="0" borderId="7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9" fontId="0" fillId="0" borderId="0" xfId="3" applyFont="1"/>
    <xf numFmtId="9" fontId="0" fillId="0" borderId="1" xfId="3" applyFont="1" applyBorder="1" applyAlignment="1">
      <alignment horizontal="center"/>
    </xf>
    <xf numFmtId="9" fontId="0" fillId="0" borderId="1" xfId="3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5" borderId="5" xfId="3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165" fontId="3" fillId="0" borderId="1" xfId="3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3" fillId="10" borderId="5" xfId="3" applyNumberFormat="1" applyFont="1" applyFill="1" applyBorder="1" applyAlignment="1">
      <alignment horizontal="center" vertical="center" wrapText="1"/>
    </xf>
    <xf numFmtId="9" fontId="0" fillId="0" borderId="0" xfId="3" applyFont="1" applyAlignment="1">
      <alignment horizontal="center"/>
    </xf>
    <xf numFmtId="9" fontId="7" fillId="0" borderId="0" xfId="3" applyFont="1" applyFill="1" applyAlignment="1">
      <alignment vertical="center"/>
    </xf>
    <xf numFmtId="1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</cellXfs>
  <cellStyles count="4"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</a:t>
            </a:r>
            <a:r>
              <a:rPr lang="es-CO" baseline="0"/>
              <a:t>s IV Trimestre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84-4203-9A80-3EDFCC577C4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A42-4A2A-8707-6BC8EDFFBB3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42-4A2A-8707-6BC8EDFFB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Hoja1!$J$3:$L$3</c:f>
              <c:strCache>
                <c:ptCount val="3"/>
                <c:pt idx="0">
                  <c:v>Satisfactorio</c:v>
                </c:pt>
                <c:pt idx="1">
                  <c:v>Aceptable</c:v>
                </c:pt>
                <c:pt idx="2">
                  <c:v>Inaceptable</c:v>
                </c:pt>
              </c:strCache>
            </c:strRef>
          </c:cat>
          <c:val>
            <c:numRef>
              <c:f>Hoja1!$J$4:$L$4</c:f>
              <c:numCache>
                <c:formatCode>0%</c:formatCode>
                <c:ptCount val="3"/>
                <c:pt idx="0">
                  <c:v>0.89</c:v>
                </c:pt>
                <c:pt idx="1">
                  <c:v>0.11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2-4A2A-8707-6BC8EDFFBB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84-4203-9A80-3EDFCC577C4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84-4203-9A80-3EDFCC577C4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E84-4203-9A80-3EDFCC577C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Hoja1!$J$3:$L$3</c:f>
              <c:strCache>
                <c:ptCount val="3"/>
                <c:pt idx="0">
                  <c:v>Satisfactorio</c:v>
                </c:pt>
                <c:pt idx="1">
                  <c:v>Aceptable</c:v>
                </c:pt>
                <c:pt idx="2">
                  <c:v>Inaceptable</c:v>
                </c:pt>
              </c:strCache>
            </c:strRef>
          </c:cat>
          <c:val>
            <c:numRef>
              <c:f>Hoja1!$J$5:$L$5</c:f>
              <c:numCache>
                <c:formatCode>0%</c:formatCode>
                <c:ptCount val="3"/>
                <c:pt idx="0">
                  <c:v>0.89</c:v>
                </c:pt>
                <c:pt idx="1">
                  <c:v>0.11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2-4A2A-8707-6BC8EDFFBB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47624</xdr:rowOff>
    </xdr:from>
    <xdr:ext cx="2257425" cy="666751"/>
    <xdr:pic>
      <xdr:nvPicPr>
        <xdr:cNvPr id="2" name="Imagen 1">
          <a:extLst>
            <a:ext uri="{FF2B5EF4-FFF2-40B4-BE49-F238E27FC236}">
              <a16:creationId xmlns:a16="http://schemas.microsoft.com/office/drawing/2014/main" id="{308665F5-3D25-4411-A931-FB961CE068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38124"/>
          <a:ext cx="2257425" cy="6667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604837</xdr:colOff>
      <xdr:row>10</xdr:row>
      <xdr:rowOff>204787</xdr:rowOff>
    </xdr:from>
    <xdr:to>
      <xdr:col>16</xdr:col>
      <xdr:colOff>228600</xdr:colOff>
      <xdr:row>27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D4591FD-100A-477E-AEC2-7968556AC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B027-E516-40EB-B2E5-A91F07BB7947}">
  <dimension ref="A1:XEN52"/>
  <sheetViews>
    <sheetView showGridLines="0" tabSelected="1" topLeftCell="A1048576" zoomScale="80" zoomScaleNormal="80" workbookViewId="0">
      <selection activeCell="G2" sqref="G2"/>
    </sheetView>
  </sheetViews>
  <sheetFormatPr baseColWidth="10" defaultColWidth="11.42578125" defaultRowHeight="0" customHeight="1" zeroHeight="1" x14ac:dyDescent="0.25"/>
  <cols>
    <col min="1" max="1" width="2.5703125" style="4" customWidth="1"/>
    <col min="2" max="2" width="25.7109375" style="1" customWidth="1"/>
    <col min="3" max="3" width="40.5703125" style="1" hidden="1" customWidth="1"/>
    <col min="4" max="4" width="49.140625" style="1" hidden="1" customWidth="1"/>
    <col min="5" max="5" width="31.5703125" style="1" customWidth="1"/>
    <col min="6" max="6" width="41.85546875" style="1" customWidth="1"/>
    <col min="7" max="10" width="16" style="3" customWidth="1"/>
    <col min="11" max="11" width="11.7109375" style="1" customWidth="1"/>
    <col min="12" max="12" width="20" style="55" customWidth="1"/>
    <col min="13" max="16368" width="11.42578125" style="2"/>
    <col min="16369" max="16371" width="11.42578125" style="1"/>
    <col min="16372" max="16384" width="2" style="1" customWidth="1"/>
  </cols>
  <sheetData>
    <row r="1" spans="1:16368" ht="33.75" customHeight="1" x14ac:dyDescent="0.25">
      <c r="A1" s="78" t="s">
        <v>144</v>
      </c>
      <c r="G1" s="78"/>
      <c r="H1" s="10"/>
      <c r="I1" s="10"/>
      <c r="J1" s="10"/>
      <c r="K1" s="9"/>
      <c r="L1" s="6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</row>
    <row r="2" spans="1:16368" ht="76.5" customHeight="1" thickBot="1" x14ac:dyDescent="0.3">
      <c r="A2" s="78"/>
      <c r="B2" s="78"/>
      <c r="C2" s="78"/>
      <c r="D2" s="78"/>
      <c r="E2" s="78"/>
      <c r="F2" s="78"/>
      <c r="G2" s="78"/>
      <c r="H2" s="78"/>
      <c r="I2" s="78"/>
      <c r="J2" s="64"/>
      <c r="K2" s="75" t="s">
        <v>174</v>
      </c>
      <c r="L2" s="7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</row>
    <row r="3" spans="1:16368" ht="36" customHeight="1" x14ac:dyDescent="0.25">
      <c r="B3" s="32" t="s">
        <v>143</v>
      </c>
      <c r="C3" s="33" t="s">
        <v>142</v>
      </c>
      <c r="D3" s="33" t="s">
        <v>141</v>
      </c>
      <c r="E3" s="33" t="s">
        <v>140</v>
      </c>
      <c r="F3" s="33" t="s">
        <v>139</v>
      </c>
      <c r="G3" s="33" t="s">
        <v>138</v>
      </c>
      <c r="H3" s="33" t="s">
        <v>137</v>
      </c>
      <c r="I3" s="33" t="s">
        <v>150</v>
      </c>
      <c r="J3" s="33" t="s">
        <v>175</v>
      </c>
      <c r="K3" s="33" t="s">
        <v>136</v>
      </c>
      <c r="L3" s="33" t="s">
        <v>173</v>
      </c>
    </row>
    <row r="4" spans="1:16368" s="2" customFormat="1" ht="102" x14ac:dyDescent="0.25">
      <c r="B4" s="66" t="s">
        <v>135</v>
      </c>
      <c r="C4" s="8" t="s">
        <v>5</v>
      </c>
      <c r="D4" s="11" t="s">
        <v>134</v>
      </c>
      <c r="E4" s="12" t="s">
        <v>133</v>
      </c>
      <c r="F4" s="13" t="s">
        <v>132</v>
      </c>
      <c r="G4" s="14">
        <v>0.89</v>
      </c>
      <c r="H4" s="14">
        <v>1.077</v>
      </c>
      <c r="I4" s="62">
        <v>1.2529999999999999</v>
      </c>
      <c r="J4" s="62">
        <v>0.96199999999999997</v>
      </c>
      <c r="K4" s="15">
        <v>0.95</v>
      </c>
      <c r="L4" s="59">
        <v>1.5379</v>
      </c>
    </row>
    <row r="5" spans="1:16368" s="2" customFormat="1" ht="51" x14ac:dyDescent="0.25">
      <c r="B5" s="73" t="s">
        <v>131</v>
      </c>
      <c r="C5" s="70" t="s">
        <v>130</v>
      </c>
      <c r="D5" s="70" t="s">
        <v>129</v>
      </c>
      <c r="E5" s="12" t="s">
        <v>128</v>
      </c>
      <c r="F5" s="13" t="s">
        <v>127</v>
      </c>
      <c r="G5" s="16">
        <v>1</v>
      </c>
      <c r="H5" s="16">
        <v>1</v>
      </c>
      <c r="I5" s="16">
        <v>0.93</v>
      </c>
      <c r="J5" s="16">
        <v>1</v>
      </c>
      <c r="K5" s="17">
        <v>1</v>
      </c>
      <c r="L5" s="59">
        <f>+J5/K5</f>
        <v>1</v>
      </c>
    </row>
    <row r="6" spans="1:16368" s="2" customFormat="1" ht="38.25" x14ac:dyDescent="0.25">
      <c r="B6" s="73"/>
      <c r="C6" s="70"/>
      <c r="D6" s="70"/>
      <c r="E6" s="12" t="s">
        <v>126</v>
      </c>
      <c r="F6" s="13" t="s">
        <v>125</v>
      </c>
      <c r="G6" s="16">
        <v>0.8397</v>
      </c>
      <c r="H6" s="16">
        <v>0.6169</v>
      </c>
      <c r="I6" s="16">
        <v>0.79469999999999996</v>
      </c>
      <c r="J6" s="16">
        <v>0.71709999999999996</v>
      </c>
      <c r="K6" s="18">
        <v>1</v>
      </c>
      <c r="L6" s="54">
        <f t="shared" ref="L6:L21" si="0">+J6/K6</f>
        <v>0.71709999999999996</v>
      </c>
      <c r="M6" s="68"/>
    </row>
    <row r="7" spans="1:16368" s="2" customFormat="1" ht="76.5" x14ac:dyDescent="0.25">
      <c r="B7" s="73" t="s">
        <v>124</v>
      </c>
      <c r="C7" s="70" t="s">
        <v>105</v>
      </c>
      <c r="D7" s="70" t="s">
        <v>123</v>
      </c>
      <c r="E7" s="12" t="s">
        <v>122</v>
      </c>
      <c r="F7" s="13" t="s">
        <v>121</v>
      </c>
      <c r="G7" s="16">
        <v>0.25</v>
      </c>
      <c r="H7" s="16">
        <v>0.25</v>
      </c>
      <c r="I7" s="16">
        <v>1</v>
      </c>
      <c r="J7" s="16">
        <v>1</v>
      </c>
      <c r="K7" s="18">
        <v>0.9</v>
      </c>
      <c r="L7" s="59">
        <f t="shared" si="0"/>
        <v>1.1111111111111112</v>
      </c>
    </row>
    <row r="8" spans="1:16368" s="2" customFormat="1" ht="63.75" x14ac:dyDescent="0.25">
      <c r="B8" s="73"/>
      <c r="C8" s="70"/>
      <c r="D8" s="70"/>
      <c r="E8" s="58" t="s">
        <v>120</v>
      </c>
      <c r="F8" s="13" t="s">
        <v>119</v>
      </c>
      <c r="G8" s="16">
        <v>0.5</v>
      </c>
      <c r="H8" s="16">
        <v>0.6522</v>
      </c>
      <c r="I8" s="16">
        <v>1</v>
      </c>
      <c r="J8" s="16">
        <v>1</v>
      </c>
      <c r="K8" s="18">
        <v>0.9</v>
      </c>
      <c r="L8" s="59">
        <f t="shared" si="0"/>
        <v>1.1111111111111112</v>
      </c>
    </row>
    <row r="9" spans="1:16368" s="2" customFormat="1" ht="58.5" customHeight="1" x14ac:dyDescent="0.25">
      <c r="B9" s="65" t="s">
        <v>118</v>
      </c>
      <c r="C9" s="8" t="s">
        <v>92</v>
      </c>
      <c r="D9" s="8" t="s">
        <v>117</v>
      </c>
      <c r="E9" s="58" t="s">
        <v>116</v>
      </c>
      <c r="F9" s="13" t="s">
        <v>115</v>
      </c>
      <c r="G9" s="19">
        <v>2.67</v>
      </c>
      <c r="H9" s="19">
        <v>0.83</v>
      </c>
      <c r="I9" s="19">
        <v>1</v>
      </c>
      <c r="J9" s="19">
        <v>1</v>
      </c>
      <c r="K9" s="20" t="s">
        <v>114</v>
      </c>
      <c r="L9" s="59">
        <v>1</v>
      </c>
    </row>
    <row r="10" spans="1:16368" s="2" customFormat="1" ht="76.5" x14ac:dyDescent="0.25">
      <c r="B10" s="73" t="s">
        <v>113</v>
      </c>
      <c r="C10" s="70" t="s">
        <v>112</v>
      </c>
      <c r="D10" s="70" t="s">
        <v>111</v>
      </c>
      <c r="E10" s="21" t="s">
        <v>110</v>
      </c>
      <c r="F10" s="13" t="s">
        <v>109</v>
      </c>
      <c r="G10" s="16">
        <v>1</v>
      </c>
      <c r="H10" s="16">
        <v>1</v>
      </c>
      <c r="I10" s="16">
        <v>1</v>
      </c>
      <c r="J10" s="16">
        <v>1</v>
      </c>
      <c r="K10" s="22">
        <v>1</v>
      </c>
      <c r="L10" s="59">
        <f t="shared" si="0"/>
        <v>1</v>
      </c>
    </row>
    <row r="11" spans="1:16368" s="2" customFormat="1" ht="76.5" x14ac:dyDescent="0.25">
      <c r="B11" s="73"/>
      <c r="C11" s="70"/>
      <c r="D11" s="70"/>
      <c r="E11" s="12" t="s">
        <v>108</v>
      </c>
      <c r="F11" s="13" t="s">
        <v>107</v>
      </c>
      <c r="G11" s="16">
        <v>1</v>
      </c>
      <c r="H11" s="16">
        <v>1</v>
      </c>
      <c r="I11" s="16">
        <v>1</v>
      </c>
      <c r="J11" s="16">
        <v>1</v>
      </c>
      <c r="K11" s="23">
        <v>1</v>
      </c>
      <c r="L11" s="59">
        <f t="shared" si="0"/>
        <v>1</v>
      </c>
    </row>
    <row r="12" spans="1:16368" s="2" customFormat="1" ht="51" x14ac:dyDescent="0.25">
      <c r="B12" s="73" t="s">
        <v>106</v>
      </c>
      <c r="C12" s="70" t="s">
        <v>105</v>
      </c>
      <c r="D12" s="70" t="s">
        <v>104</v>
      </c>
      <c r="E12" s="12" t="s">
        <v>103</v>
      </c>
      <c r="F12" s="13" t="s">
        <v>102</v>
      </c>
      <c r="G12" s="16">
        <v>0.91</v>
      </c>
      <c r="H12" s="16">
        <v>0.93</v>
      </c>
      <c r="I12" s="16">
        <v>0.92</v>
      </c>
      <c r="J12" s="16">
        <v>0.9</v>
      </c>
      <c r="K12" s="24">
        <v>0.95</v>
      </c>
      <c r="L12" s="59">
        <f t="shared" si="0"/>
        <v>0.94736842105263164</v>
      </c>
    </row>
    <row r="13" spans="1:16368" s="2" customFormat="1" ht="63.75" x14ac:dyDescent="0.25">
      <c r="B13" s="73"/>
      <c r="C13" s="70"/>
      <c r="D13" s="70"/>
      <c r="E13" s="12" t="s">
        <v>101</v>
      </c>
      <c r="F13" s="13" t="s">
        <v>100</v>
      </c>
      <c r="G13" s="16">
        <v>0.83</v>
      </c>
      <c r="H13" s="16">
        <v>0.83</v>
      </c>
      <c r="I13" s="16">
        <v>0.86</v>
      </c>
      <c r="J13" s="16">
        <v>0.88</v>
      </c>
      <c r="K13" s="24">
        <v>0.95</v>
      </c>
      <c r="L13" s="59">
        <f t="shared" si="0"/>
        <v>0.9263157894736842</v>
      </c>
    </row>
    <row r="14" spans="1:16368" s="2" customFormat="1" ht="63.75" x14ac:dyDescent="0.25">
      <c r="B14" s="73"/>
      <c r="C14" s="70"/>
      <c r="D14" s="70"/>
      <c r="E14" s="12" t="s">
        <v>99</v>
      </c>
      <c r="F14" s="13" t="s">
        <v>98</v>
      </c>
      <c r="G14" s="16">
        <v>0.8</v>
      </c>
      <c r="H14" s="16">
        <v>0.72</v>
      </c>
      <c r="I14" s="16">
        <v>0.7</v>
      </c>
      <c r="J14" s="16">
        <v>0.75</v>
      </c>
      <c r="K14" s="24">
        <v>0.95</v>
      </c>
      <c r="L14" s="54">
        <f t="shared" si="0"/>
        <v>0.78947368421052633</v>
      </c>
      <c r="M14" s="68"/>
    </row>
    <row r="15" spans="1:16368" s="2" customFormat="1" ht="63.75" x14ac:dyDescent="0.25">
      <c r="B15" s="73"/>
      <c r="C15" s="70"/>
      <c r="D15" s="70"/>
      <c r="E15" s="12" t="s">
        <v>97</v>
      </c>
      <c r="F15" s="13" t="s">
        <v>96</v>
      </c>
      <c r="G15" s="16">
        <v>0.98</v>
      </c>
      <c r="H15" s="16">
        <v>0.99</v>
      </c>
      <c r="I15" s="16">
        <v>0.99</v>
      </c>
      <c r="J15" s="16">
        <v>0.9</v>
      </c>
      <c r="K15" s="25">
        <v>0.95</v>
      </c>
      <c r="L15" s="59">
        <f t="shared" si="0"/>
        <v>0.94736842105263164</v>
      </c>
    </row>
    <row r="16" spans="1:16368" s="2" customFormat="1" ht="63.75" x14ac:dyDescent="0.25">
      <c r="B16" s="73"/>
      <c r="C16" s="70"/>
      <c r="D16" s="70"/>
      <c r="E16" s="12" t="s">
        <v>95</v>
      </c>
      <c r="F16" s="13" t="s">
        <v>94</v>
      </c>
      <c r="G16" s="16">
        <v>0.85319999999999996</v>
      </c>
      <c r="H16" s="16">
        <v>0.88160000000000005</v>
      </c>
      <c r="I16" s="16">
        <v>0.85499999999999998</v>
      </c>
      <c r="J16" s="16">
        <v>0.86950000000000005</v>
      </c>
      <c r="K16" s="25">
        <v>0.95</v>
      </c>
      <c r="L16" s="59">
        <f t="shared" si="0"/>
        <v>0.91526315789473689</v>
      </c>
      <c r="M16" s="68"/>
    </row>
    <row r="17" spans="2:14" s="2" customFormat="1" ht="63.75" customHeight="1" x14ac:dyDescent="0.25">
      <c r="B17" s="65" t="s">
        <v>93</v>
      </c>
      <c r="C17" s="26" t="s">
        <v>92</v>
      </c>
      <c r="D17" s="26" t="s">
        <v>91</v>
      </c>
      <c r="E17" s="12" t="s">
        <v>90</v>
      </c>
      <c r="F17" s="13" t="s">
        <v>89</v>
      </c>
      <c r="G17" s="16">
        <v>1</v>
      </c>
      <c r="H17" s="16">
        <v>0.8</v>
      </c>
      <c r="I17" s="16">
        <v>0.8</v>
      </c>
      <c r="J17" s="16">
        <v>0.73</v>
      </c>
      <c r="K17" s="24">
        <v>1</v>
      </c>
      <c r="L17" s="54">
        <f t="shared" si="0"/>
        <v>0.73</v>
      </c>
      <c r="M17" s="68"/>
    </row>
    <row r="18" spans="2:14" s="2" customFormat="1" ht="63.75" x14ac:dyDescent="0.25">
      <c r="B18" s="65" t="s">
        <v>88</v>
      </c>
      <c r="C18" s="26" t="s">
        <v>5</v>
      </c>
      <c r="D18" s="8" t="s">
        <v>87</v>
      </c>
      <c r="E18" s="12" t="s">
        <v>86</v>
      </c>
      <c r="F18" s="13" t="s">
        <v>85</v>
      </c>
      <c r="G18" s="8" t="s">
        <v>36</v>
      </c>
      <c r="H18" s="6">
        <v>1</v>
      </c>
      <c r="I18" s="6">
        <v>1</v>
      </c>
      <c r="J18" s="6">
        <v>1</v>
      </c>
      <c r="K18" s="7">
        <v>1</v>
      </c>
      <c r="L18" s="59">
        <f t="shared" si="0"/>
        <v>1</v>
      </c>
    </row>
    <row r="19" spans="2:14" s="2" customFormat="1" ht="63.75" customHeight="1" x14ac:dyDescent="0.25">
      <c r="B19" s="73" t="s">
        <v>84</v>
      </c>
      <c r="C19" s="70" t="s">
        <v>83</v>
      </c>
      <c r="D19" s="70" t="s">
        <v>74</v>
      </c>
      <c r="E19" s="58" t="s">
        <v>82</v>
      </c>
      <c r="F19" s="13" t="s">
        <v>81</v>
      </c>
      <c r="G19" s="16">
        <v>0.92</v>
      </c>
      <c r="H19" s="16">
        <v>0.77</v>
      </c>
      <c r="I19" s="16">
        <v>1.02</v>
      </c>
      <c r="J19" s="16">
        <v>1.0900000000000001</v>
      </c>
      <c r="K19" s="17">
        <v>1</v>
      </c>
      <c r="L19" s="59">
        <f t="shared" si="0"/>
        <v>1.0900000000000001</v>
      </c>
    </row>
    <row r="20" spans="2:14" s="2" customFormat="1" ht="38.25" x14ac:dyDescent="0.25">
      <c r="B20" s="73"/>
      <c r="C20" s="70"/>
      <c r="D20" s="70"/>
      <c r="E20" s="58" t="s">
        <v>80</v>
      </c>
      <c r="F20" s="13" t="s">
        <v>79</v>
      </c>
      <c r="G20" s="16">
        <v>0.67</v>
      </c>
      <c r="H20" s="16">
        <v>1</v>
      </c>
      <c r="I20" s="16">
        <v>1.1399999999999999</v>
      </c>
      <c r="J20" s="16">
        <v>1</v>
      </c>
      <c r="K20" s="17">
        <v>1</v>
      </c>
      <c r="L20" s="59">
        <f t="shared" si="0"/>
        <v>1</v>
      </c>
    </row>
    <row r="21" spans="2:14" s="2" customFormat="1" ht="38.25" x14ac:dyDescent="0.25">
      <c r="B21" s="73"/>
      <c r="C21" s="70"/>
      <c r="D21" s="70"/>
      <c r="E21" s="58" t="s">
        <v>78</v>
      </c>
      <c r="F21" s="13" t="s">
        <v>77</v>
      </c>
      <c r="G21" s="16">
        <v>0.33</v>
      </c>
      <c r="H21" s="16">
        <v>1.1399999999999999</v>
      </c>
      <c r="I21" s="16">
        <v>1</v>
      </c>
      <c r="J21" s="16">
        <v>1</v>
      </c>
      <c r="K21" s="17">
        <v>1</v>
      </c>
      <c r="L21" s="59">
        <f t="shared" si="0"/>
        <v>1</v>
      </c>
    </row>
    <row r="22" spans="2:14" s="2" customFormat="1" ht="76.5" x14ac:dyDescent="0.25">
      <c r="B22" s="73" t="s">
        <v>76</v>
      </c>
      <c r="C22" s="70" t="s">
        <v>75</v>
      </c>
      <c r="D22" s="70" t="s">
        <v>74</v>
      </c>
      <c r="E22" s="58" t="s">
        <v>73</v>
      </c>
      <c r="F22" s="13" t="s">
        <v>72</v>
      </c>
      <c r="G22" s="19">
        <v>9</v>
      </c>
      <c r="H22" s="19">
        <v>5.44</v>
      </c>
      <c r="I22" s="19" t="s">
        <v>151</v>
      </c>
      <c r="J22" s="19">
        <v>8.8000000000000007</v>
      </c>
      <c r="K22" s="17" t="s">
        <v>71</v>
      </c>
      <c r="L22" s="59">
        <v>2.84</v>
      </c>
    </row>
    <row r="23" spans="2:14" s="2" customFormat="1" ht="76.5" x14ac:dyDescent="0.25">
      <c r="B23" s="73"/>
      <c r="C23" s="70"/>
      <c r="D23" s="70"/>
      <c r="E23" s="12" t="s">
        <v>70</v>
      </c>
      <c r="F23" s="13" t="s">
        <v>69</v>
      </c>
      <c r="G23" s="19">
        <v>9</v>
      </c>
      <c r="H23" s="19">
        <v>25.75</v>
      </c>
      <c r="I23" s="19">
        <v>16.899999999999999</v>
      </c>
      <c r="J23" s="19">
        <v>19</v>
      </c>
      <c r="K23" s="17" t="s">
        <v>171</v>
      </c>
      <c r="L23" s="59">
        <v>1.5780000000000001</v>
      </c>
    </row>
    <row r="24" spans="2:14" s="2" customFormat="1" ht="89.25" x14ac:dyDescent="0.25">
      <c r="B24" s="73"/>
      <c r="C24" s="70"/>
      <c r="D24" s="70"/>
      <c r="E24" s="12" t="s">
        <v>68</v>
      </c>
      <c r="F24" s="13" t="s">
        <v>67</v>
      </c>
      <c r="G24" s="16">
        <v>1</v>
      </c>
      <c r="H24" s="16">
        <v>1</v>
      </c>
      <c r="I24" s="16">
        <v>1</v>
      </c>
      <c r="J24" s="16">
        <v>1</v>
      </c>
      <c r="K24" s="17">
        <v>0.9</v>
      </c>
      <c r="L24" s="59">
        <f t="shared" ref="L24:L25" si="1">+J24/K24</f>
        <v>1.1111111111111112</v>
      </c>
    </row>
    <row r="25" spans="2:14" s="2" customFormat="1" ht="51" x14ac:dyDescent="0.25">
      <c r="B25" s="73"/>
      <c r="C25" s="70"/>
      <c r="D25" s="70"/>
      <c r="E25" s="12" t="s">
        <v>66</v>
      </c>
      <c r="F25" s="13" t="s">
        <v>65</v>
      </c>
      <c r="G25" s="16">
        <v>1</v>
      </c>
      <c r="H25" s="16">
        <v>1</v>
      </c>
      <c r="I25" s="16">
        <v>1</v>
      </c>
      <c r="J25" s="16">
        <v>1</v>
      </c>
      <c r="K25" s="17">
        <v>1</v>
      </c>
      <c r="L25" s="59">
        <f t="shared" si="1"/>
        <v>1</v>
      </c>
    </row>
    <row r="26" spans="2:14" s="2" customFormat="1" ht="84" customHeight="1" x14ac:dyDescent="0.25">
      <c r="B26" s="73" t="s">
        <v>64</v>
      </c>
      <c r="C26" s="70" t="s">
        <v>5</v>
      </c>
      <c r="D26" s="70" t="s">
        <v>63</v>
      </c>
      <c r="E26" s="27" t="s">
        <v>153</v>
      </c>
      <c r="F26" s="28" t="s">
        <v>154</v>
      </c>
      <c r="G26" s="19" t="s">
        <v>168</v>
      </c>
      <c r="H26" s="19" t="s">
        <v>168</v>
      </c>
      <c r="I26" s="16" t="s">
        <v>156</v>
      </c>
      <c r="J26" s="16" t="s">
        <v>156</v>
      </c>
      <c r="K26" s="17" t="s">
        <v>155</v>
      </c>
      <c r="L26" s="59">
        <v>1</v>
      </c>
    </row>
    <row r="27" spans="2:14" s="2" customFormat="1" ht="61.5" customHeight="1" x14ac:dyDescent="0.25">
      <c r="B27" s="73"/>
      <c r="C27" s="70"/>
      <c r="D27" s="70"/>
      <c r="E27" s="12" t="s">
        <v>62</v>
      </c>
      <c r="F27" s="13" t="s">
        <v>158</v>
      </c>
      <c r="G27" s="29">
        <v>-3</v>
      </c>
      <c r="H27" s="29">
        <v>-2</v>
      </c>
      <c r="I27" s="29">
        <v>-3</v>
      </c>
      <c r="J27" s="29">
        <v>-3</v>
      </c>
      <c r="K27" s="17" t="s">
        <v>61</v>
      </c>
      <c r="L27" s="59">
        <v>1</v>
      </c>
    </row>
    <row r="28" spans="2:14" s="2" customFormat="1" ht="72.75" customHeight="1" x14ac:dyDescent="0.25">
      <c r="B28" s="73"/>
      <c r="C28" s="70"/>
      <c r="D28" s="70"/>
      <c r="E28" s="12" t="s">
        <v>157</v>
      </c>
      <c r="F28" s="13" t="s">
        <v>159</v>
      </c>
      <c r="G28" s="19" t="s">
        <v>168</v>
      </c>
      <c r="H28" s="19" t="s">
        <v>168</v>
      </c>
      <c r="I28" s="31">
        <v>-17.3</v>
      </c>
      <c r="J28" s="31">
        <v>-7.2</v>
      </c>
      <c r="K28" s="17" t="s">
        <v>160</v>
      </c>
      <c r="L28" s="59">
        <v>1</v>
      </c>
    </row>
    <row r="29" spans="2:14" s="2" customFormat="1" ht="73.5" customHeight="1" x14ac:dyDescent="0.25">
      <c r="B29" s="73"/>
      <c r="C29" s="70"/>
      <c r="D29" s="70"/>
      <c r="E29" s="12" t="s">
        <v>161</v>
      </c>
      <c r="F29" s="13" t="s">
        <v>162</v>
      </c>
      <c r="G29" s="19" t="s">
        <v>168</v>
      </c>
      <c r="H29" s="19" t="s">
        <v>168</v>
      </c>
      <c r="I29" s="16">
        <v>1</v>
      </c>
      <c r="J29" s="16">
        <v>1</v>
      </c>
      <c r="K29" s="17">
        <v>1</v>
      </c>
      <c r="L29" s="59">
        <f t="shared" ref="L29" si="2">+J29/K29</f>
        <v>1</v>
      </c>
    </row>
    <row r="30" spans="2:14" s="2" customFormat="1" ht="51" customHeight="1" x14ac:dyDescent="0.25">
      <c r="B30" s="73"/>
      <c r="C30" s="70"/>
      <c r="D30" s="70"/>
      <c r="E30" s="12" t="s">
        <v>163</v>
      </c>
      <c r="F30" s="13" t="s">
        <v>164</v>
      </c>
      <c r="G30" s="19" t="s">
        <v>168</v>
      </c>
      <c r="H30" s="19" t="s">
        <v>168</v>
      </c>
      <c r="I30" s="56">
        <v>3.4</v>
      </c>
      <c r="J30" s="56">
        <v>2.2999999999999998</v>
      </c>
      <c r="K30" s="57">
        <v>1.5</v>
      </c>
      <c r="L30" s="54">
        <v>0.65200000000000002</v>
      </c>
      <c r="M30" s="68"/>
      <c r="N30" s="68"/>
    </row>
    <row r="31" spans="2:14" s="2" customFormat="1" ht="38.25" x14ac:dyDescent="0.25">
      <c r="B31" s="73"/>
      <c r="C31" s="70"/>
      <c r="D31" s="70"/>
      <c r="E31" s="12" t="s">
        <v>60</v>
      </c>
      <c r="F31" s="13" t="s">
        <v>59</v>
      </c>
      <c r="G31" s="19">
        <v>3.5</v>
      </c>
      <c r="H31" s="19">
        <v>3.66</v>
      </c>
      <c r="I31" s="19">
        <v>1.33</v>
      </c>
      <c r="J31" s="19">
        <v>1</v>
      </c>
      <c r="K31" s="17" t="s">
        <v>58</v>
      </c>
      <c r="L31" s="59">
        <v>4</v>
      </c>
    </row>
    <row r="32" spans="2:14" s="2" customFormat="1" ht="114.75" x14ac:dyDescent="0.25">
      <c r="B32" s="73"/>
      <c r="C32" s="70"/>
      <c r="D32" s="70"/>
      <c r="E32" s="12" t="s">
        <v>57</v>
      </c>
      <c r="F32" s="13" t="s">
        <v>56</v>
      </c>
      <c r="G32" s="16">
        <v>0.65380000000000005</v>
      </c>
      <c r="H32" s="16">
        <v>0.51570000000000005</v>
      </c>
      <c r="I32" s="16">
        <v>0.16439999999999999</v>
      </c>
      <c r="J32" s="16">
        <v>0.93440000000000001</v>
      </c>
      <c r="K32" s="17">
        <v>0.1</v>
      </c>
      <c r="L32" s="59">
        <f t="shared" ref="L32:L34" si="3">+J32/K32</f>
        <v>9.3439999999999994</v>
      </c>
    </row>
    <row r="33" spans="2:14" s="2" customFormat="1" ht="63.75" x14ac:dyDescent="0.25">
      <c r="B33" s="73" t="s">
        <v>55</v>
      </c>
      <c r="C33" s="70" t="s">
        <v>5</v>
      </c>
      <c r="D33" s="70" t="s">
        <v>54</v>
      </c>
      <c r="E33" s="12" t="s">
        <v>53</v>
      </c>
      <c r="F33" s="13" t="s">
        <v>52</v>
      </c>
      <c r="G33" s="16">
        <v>0.68</v>
      </c>
      <c r="H33" s="16">
        <v>0.84</v>
      </c>
      <c r="I33" s="16">
        <v>0.89</v>
      </c>
      <c r="J33" s="16">
        <v>1.22</v>
      </c>
      <c r="K33" s="17">
        <v>0.9</v>
      </c>
      <c r="L33" s="59">
        <f t="shared" si="3"/>
        <v>1.3555555555555554</v>
      </c>
    </row>
    <row r="34" spans="2:14" s="2" customFormat="1" ht="89.25" x14ac:dyDescent="0.25">
      <c r="B34" s="73"/>
      <c r="C34" s="70"/>
      <c r="D34" s="70"/>
      <c r="E34" s="12" t="s">
        <v>51</v>
      </c>
      <c r="F34" s="13" t="s">
        <v>50</v>
      </c>
      <c r="G34" s="16">
        <v>0.76</v>
      </c>
      <c r="H34" s="16">
        <v>0.92</v>
      </c>
      <c r="I34" s="16">
        <v>0.84</v>
      </c>
      <c r="J34" s="16">
        <v>0.94</v>
      </c>
      <c r="K34" s="17">
        <v>0.7</v>
      </c>
      <c r="L34" s="59">
        <f t="shared" si="3"/>
        <v>1.342857142857143</v>
      </c>
    </row>
    <row r="35" spans="2:14" s="2" customFormat="1" ht="114.75" x14ac:dyDescent="0.25">
      <c r="B35" s="72" t="s">
        <v>49</v>
      </c>
      <c r="C35" s="70" t="s">
        <v>5</v>
      </c>
      <c r="D35" s="70" t="s">
        <v>48</v>
      </c>
      <c r="E35" s="12" t="s">
        <v>47</v>
      </c>
      <c r="F35" s="13" t="s">
        <v>46</v>
      </c>
      <c r="G35" s="30" t="s">
        <v>45</v>
      </c>
      <c r="H35" s="30" t="s">
        <v>44</v>
      </c>
      <c r="I35" s="30" t="s">
        <v>152</v>
      </c>
      <c r="J35" s="30" t="s">
        <v>177</v>
      </c>
      <c r="K35" s="17" t="s">
        <v>43</v>
      </c>
      <c r="L35" s="54">
        <v>0.78239999999999998</v>
      </c>
      <c r="M35" s="68"/>
      <c r="N35" s="68"/>
    </row>
    <row r="36" spans="2:14" s="2" customFormat="1" ht="51" x14ac:dyDescent="0.25">
      <c r="B36" s="72"/>
      <c r="C36" s="70"/>
      <c r="D36" s="70"/>
      <c r="E36" s="12" t="s">
        <v>42</v>
      </c>
      <c r="F36" s="13" t="s">
        <v>41</v>
      </c>
      <c r="G36" s="16">
        <v>1</v>
      </c>
      <c r="H36" s="16">
        <v>1</v>
      </c>
      <c r="I36" s="16">
        <v>1</v>
      </c>
      <c r="J36" s="16">
        <v>1</v>
      </c>
      <c r="K36" s="25">
        <v>0.9</v>
      </c>
      <c r="L36" s="59">
        <f t="shared" ref="L36:L38" si="4">+J36/K36</f>
        <v>1.1111111111111112</v>
      </c>
    </row>
    <row r="37" spans="2:14" s="2" customFormat="1" ht="76.5" x14ac:dyDescent="0.25">
      <c r="B37" s="72"/>
      <c r="C37" s="70"/>
      <c r="D37" s="70"/>
      <c r="E37" s="12" t="s">
        <v>40</v>
      </c>
      <c r="F37" s="13" t="s">
        <v>39</v>
      </c>
      <c r="G37" s="16">
        <v>1</v>
      </c>
      <c r="H37" s="16">
        <v>1</v>
      </c>
      <c r="I37" s="16">
        <v>1</v>
      </c>
      <c r="J37" s="16">
        <v>1</v>
      </c>
      <c r="K37" s="25">
        <v>0.5</v>
      </c>
      <c r="L37" s="59">
        <f t="shared" si="4"/>
        <v>2</v>
      </c>
    </row>
    <row r="38" spans="2:14" s="2" customFormat="1" ht="102" x14ac:dyDescent="0.25">
      <c r="B38" s="72"/>
      <c r="C38" s="70"/>
      <c r="D38" s="70"/>
      <c r="E38" s="12" t="s">
        <v>38</v>
      </c>
      <c r="F38" s="13" t="s">
        <v>37</v>
      </c>
      <c r="G38" s="16">
        <f>7/7</f>
        <v>1</v>
      </c>
      <c r="H38" s="16">
        <v>1</v>
      </c>
      <c r="I38" s="16">
        <v>1</v>
      </c>
      <c r="J38" s="16">
        <v>1</v>
      </c>
      <c r="K38" s="25">
        <v>0.9</v>
      </c>
      <c r="L38" s="59">
        <f t="shared" si="4"/>
        <v>1.1111111111111112</v>
      </c>
    </row>
    <row r="39" spans="2:14" s="2" customFormat="1" ht="66" customHeight="1" x14ac:dyDescent="0.25">
      <c r="B39" s="52" t="s">
        <v>35</v>
      </c>
      <c r="C39" s="53" t="s">
        <v>5</v>
      </c>
      <c r="D39" s="53" t="s">
        <v>14</v>
      </c>
      <c r="E39" s="12" t="s">
        <v>34</v>
      </c>
      <c r="F39" s="28" t="s">
        <v>33</v>
      </c>
      <c r="G39" s="30" t="s">
        <v>32</v>
      </c>
      <c r="H39" s="30" t="s">
        <v>31</v>
      </c>
      <c r="I39" s="30" t="s">
        <v>165</v>
      </c>
      <c r="J39" s="30" t="s">
        <v>176</v>
      </c>
      <c r="K39" s="25" t="s">
        <v>21</v>
      </c>
      <c r="L39" s="59">
        <v>1.3879999999999999</v>
      </c>
    </row>
    <row r="40" spans="2:14" s="2" customFormat="1" ht="38.25" x14ac:dyDescent="0.25">
      <c r="B40" s="72" t="s">
        <v>30</v>
      </c>
      <c r="C40" s="70" t="s">
        <v>5</v>
      </c>
      <c r="D40" s="70" t="s">
        <v>29</v>
      </c>
      <c r="E40" s="58" t="s">
        <v>28</v>
      </c>
      <c r="F40" s="13" t="s">
        <v>27</v>
      </c>
      <c r="G40" s="29">
        <v>1</v>
      </c>
      <c r="H40" s="31">
        <v>2.6</v>
      </c>
      <c r="I40" s="31">
        <v>0.8</v>
      </c>
      <c r="J40" s="31">
        <v>0.5</v>
      </c>
      <c r="K40" s="25" t="s">
        <v>26</v>
      </c>
      <c r="L40" s="59">
        <v>6</v>
      </c>
    </row>
    <row r="41" spans="2:14" s="2" customFormat="1" ht="89.25" x14ac:dyDescent="0.25">
      <c r="B41" s="72"/>
      <c r="C41" s="70"/>
      <c r="D41" s="70"/>
      <c r="E41" s="12" t="s">
        <v>25</v>
      </c>
      <c r="F41" s="13" t="s">
        <v>24</v>
      </c>
      <c r="G41" s="16">
        <v>1</v>
      </c>
      <c r="H41" s="16">
        <v>1</v>
      </c>
      <c r="I41" s="16">
        <v>1</v>
      </c>
      <c r="J41" s="16">
        <v>1</v>
      </c>
      <c r="K41" s="25">
        <v>0.9</v>
      </c>
      <c r="L41" s="59">
        <f t="shared" ref="L41" si="5">+J41/K41</f>
        <v>1.1111111111111112</v>
      </c>
    </row>
    <row r="42" spans="2:14" s="2" customFormat="1" ht="51" x14ac:dyDescent="0.25">
      <c r="B42" s="72" t="s">
        <v>23</v>
      </c>
      <c r="C42" s="70" t="s">
        <v>5</v>
      </c>
      <c r="D42" s="70" t="s">
        <v>22</v>
      </c>
      <c r="E42" s="58" t="s">
        <v>169</v>
      </c>
      <c r="F42" s="13" t="s">
        <v>170</v>
      </c>
      <c r="G42" s="19">
        <v>2.99</v>
      </c>
      <c r="H42" s="19">
        <v>2.64</v>
      </c>
      <c r="I42" s="19">
        <v>3.09</v>
      </c>
      <c r="J42" s="19">
        <v>2.89</v>
      </c>
      <c r="K42" s="25" t="s">
        <v>21</v>
      </c>
      <c r="L42" s="59">
        <v>1.73</v>
      </c>
    </row>
    <row r="43" spans="2:14" s="2" customFormat="1" ht="51" x14ac:dyDescent="0.25">
      <c r="B43" s="72"/>
      <c r="C43" s="70"/>
      <c r="D43" s="70"/>
      <c r="E43" s="12" t="s">
        <v>20</v>
      </c>
      <c r="F43" s="13" t="s">
        <v>19</v>
      </c>
      <c r="G43" s="19">
        <v>10.89</v>
      </c>
      <c r="H43" s="19">
        <v>2.89</v>
      </c>
      <c r="I43" s="19">
        <v>4.38</v>
      </c>
      <c r="J43" s="19">
        <v>6.02</v>
      </c>
      <c r="K43" s="25" t="s">
        <v>18</v>
      </c>
      <c r="L43" s="59">
        <v>1.661</v>
      </c>
    </row>
    <row r="44" spans="2:14" s="2" customFormat="1" ht="44.25" customHeight="1" x14ac:dyDescent="0.25">
      <c r="B44" s="72"/>
      <c r="C44" s="70"/>
      <c r="D44" s="70"/>
      <c r="E44" s="12" t="s">
        <v>166</v>
      </c>
      <c r="F44" s="13" t="s">
        <v>167</v>
      </c>
      <c r="G44" s="19" t="s">
        <v>168</v>
      </c>
      <c r="H44" s="19" t="s">
        <v>168</v>
      </c>
      <c r="I44" s="16">
        <v>0.94069999999999998</v>
      </c>
      <c r="J44" s="16">
        <v>0.95140000000000002</v>
      </c>
      <c r="K44" s="25">
        <v>1</v>
      </c>
      <c r="L44" s="59">
        <f t="shared" ref="L44:L45" si="6">+J44/K44</f>
        <v>0.95140000000000002</v>
      </c>
      <c r="M44" s="68"/>
    </row>
    <row r="45" spans="2:14" s="2" customFormat="1" ht="51" x14ac:dyDescent="0.25">
      <c r="B45" s="72"/>
      <c r="C45" s="70"/>
      <c r="D45" s="70"/>
      <c r="E45" s="12" t="s">
        <v>17</v>
      </c>
      <c r="F45" s="13" t="s">
        <v>16</v>
      </c>
      <c r="G45" s="16">
        <v>1</v>
      </c>
      <c r="H45" s="16">
        <v>1</v>
      </c>
      <c r="I45" s="16">
        <v>1</v>
      </c>
      <c r="J45" s="16">
        <v>1</v>
      </c>
      <c r="K45" s="25">
        <v>1</v>
      </c>
      <c r="L45" s="59">
        <f t="shared" si="6"/>
        <v>1</v>
      </c>
    </row>
    <row r="46" spans="2:14" s="2" customFormat="1" ht="38.25" x14ac:dyDescent="0.25">
      <c r="B46" s="73" t="s">
        <v>15</v>
      </c>
      <c r="C46" s="70" t="s">
        <v>5</v>
      </c>
      <c r="D46" s="70" t="s">
        <v>14</v>
      </c>
      <c r="E46" s="12" t="s">
        <v>13</v>
      </c>
      <c r="F46" s="13" t="s">
        <v>12</v>
      </c>
      <c r="G46" s="19">
        <v>8.6</v>
      </c>
      <c r="H46" s="19">
        <v>13.97</v>
      </c>
      <c r="I46" s="19">
        <v>12</v>
      </c>
      <c r="J46" s="19">
        <v>13.8</v>
      </c>
      <c r="K46" s="25" t="s">
        <v>172</v>
      </c>
      <c r="L46" s="59">
        <v>2.173</v>
      </c>
    </row>
    <row r="47" spans="2:14" s="2" customFormat="1" ht="63.75" x14ac:dyDescent="0.25">
      <c r="B47" s="73"/>
      <c r="C47" s="70"/>
      <c r="D47" s="70"/>
      <c r="E47" s="12" t="s">
        <v>11</v>
      </c>
      <c r="F47" s="13" t="s">
        <v>10</v>
      </c>
      <c r="G47" s="19">
        <v>1.33</v>
      </c>
      <c r="H47" s="19">
        <v>1.9</v>
      </c>
      <c r="I47" s="19">
        <v>3</v>
      </c>
      <c r="J47" s="19">
        <v>0.64</v>
      </c>
      <c r="K47" s="25" t="s">
        <v>9</v>
      </c>
      <c r="L47" s="59">
        <v>3.125</v>
      </c>
    </row>
    <row r="48" spans="2:14" s="2" customFormat="1" ht="89.25" x14ac:dyDescent="0.25">
      <c r="B48" s="73"/>
      <c r="C48" s="70"/>
      <c r="D48" s="70"/>
      <c r="E48" s="12" t="s">
        <v>8</v>
      </c>
      <c r="F48" s="13" t="s">
        <v>7</v>
      </c>
      <c r="G48" s="16">
        <v>0.625</v>
      </c>
      <c r="H48" s="16">
        <v>0.8</v>
      </c>
      <c r="I48" s="16">
        <v>0.9</v>
      </c>
      <c r="J48" s="16">
        <v>0.8</v>
      </c>
      <c r="K48" s="25">
        <v>0.8</v>
      </c>
      <c r="L48" s="59">
        <f t="shared" ref="L48:L50" si="7">+J48/K48</f>
        <v>1</v>
      </c>
    </row>
    <row r="49" spans="1:12" s="2" customFormat="1" ht="63.75" x14ac:dyDescent="0.25">
      <c r="B49" s="73" t="s">
        <v>6</v>
      </c>
      <c r="C49" s="70" t="s">
        <v>5</v>
      </c>
      <c r="D49" s="70" t="s">
        <v>4</v>
      </c>
      <c r="E49" s="58" t="s">
        <v>3</v>
      </c>
      <c r="F49" s="13" t="s">
        <v>2</v>
      </c>
      <c r="G49" s="16">
        <v>0.94</v>
      </c>
      <c r="H49" s="16">
        <v>0.96</v>
      </c>
      <c r="I49" s="16">
        <v>0.96</v>
      </c>
      <c r="J49" s="16">
        <v>0.97</v>
      </c>
      <c r="K49" s="25">
        <v>0.9</v>
      </c>
      <c r="L49" s="59">
        <f t="shared" si="7"/>
        <v>1.0777777777777777</v>
      </c>
    </row>
    <row r="50" spans="1:12" s="2" customFormat="1" ht="64.5" thickBot="1" x14ac:dyDescent="0.3">
      <c r="B50" s="74"/>
      <c r="C50" s="71"/>
      <c r="D50" s="71"/>
      <c r="E50" s="67" t="s">
        <v>1</v>
      </c>
      <c r="F50" s="34" t="s">
        <v>0</v>
      </c>
      <c r="G50" s="35">
        <v>1</v>
      </c>
      <c r="H50" s="35">
        <v>1</v>
      </c>
      <c r="I50" s="35">
        <v>0.91</v>
      </c>
      <c r="J50" s="35">
        <v>0.9133</v>
      </c>
      <c r="K50" s="36">
        <v>0.9</v>
      </c>
      <c r="L50" s="59">
        <f t="shared" si="7"/>
        <v>1.0147777777777778</v>
      </c>
    </row>
    <row r="51" spans="1:12" s="2" customFormat="1" ht="31.5" hidden="1" customHeight="1" x14ac:dyDescent="0.25">
      <c r="A51" s="4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55"/>
    </row>
    <row r="52" spans="1:12" s="2" customFormat="1" ht="15" hidden="1" x14ac:dyDescent="0.25">
      <c r="A52" s="4"/>
      <c r="B52" s="1"/>
      <c r="C52" s="1"/>
      <c r="D52" s="1"/>
      <c r="E52" s="1"/>
      <c r="F52" s="1"/>
      <c r="G52" s="3"/>
      <c r="H52" s="3"/>
      <c r="I52" s="3"/>
      <c r="J52" s="3"/>
      <c r="K52" s="1"/>
      <c r="L52" s="55"/>
    </row>
  </sheetData>
  <mergeCells count="41">
    <mergeCell ref="K2:L2"/>
    <mergeCell ref="B5:B6"/>
    <mergeCell ref="C5:C6"/>
    <mergeCell ref="D5:D6"/>
    <mergeCell ref="B7:B8"/>
    <mergeCell ref="C7:C8"/>
    <mergeCell ref="D7:D8"/>
    <mergeCell ref="B10:B11"/>
    <mergeCell ref="C10:C11"/>
    <mergeCell ref="D10:D11"/>
    <mergeCell ref="B12:B16"/>
    <mergeCell ref="C12:C16"/>
    <mergeCell ref="D12:D16"/>
    <mergeCell ref="B19:B21"/>
    <mergeCell ref="C19:C21"/>
    <mergeCell ref="D19:D21"/>
    <mergeCell ref="B22:B25"/>
    <mergeCell ref="C22:C25"/>
    <mergeCell ref="D22:D25"/>
    <mergeCell ref="B26:B32"/>
    <mergeCell ref="C26:C32"/>
    <mergeCell ref="D26:D32"/>
    <mergeCell ref="B33:B34"/>
    <mergeCell ref="C33:C34"/>
    <mergeCell ref="D33:D34"/>
    <mergeCell ref="B35:B38"/>
    <mergeCell ref="C35:C38"/>
    <mergeCell ref="D35:D38"/>
    <mergeCell ref="B51:K51"/>
    <mergeCell ref="D49:D50"/>
    <mergeCell ref="B40:B41"/>
    <mergeCell ref="C40:C41"/>
    <mergeCell ref="D40:D41"/>
    <mergeCell ref="B42:B45"/>
    <mergeCell ref="C42:C45"/>
    <mergeCell ref="D42:D45"/>
    <mergeCell ref="B46:B48"/>
    <mergeCell ref="C46:C48"/>
    <mergeCell ref="D46:D48"/>
    <mergeCell ref="B49:B50"/>
    <mergeCell ref="C49:C50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D8AFB-89E8-43E8-92E8-C211FFB94CE7}">
  <dimension ref="D1:M29"/>
  <sheetViews>
    <sheetView topLeftCell="D1" workbookViewId="0">
      <selection activeCell="J14" sqref="J14"/>
    </sheetView>
  </sheetViews>
  <sheetFormatPr baseColWidth="10" defaultRowHeight="15" x14ac:dyDescent="0.25"/>
  <cols>
    <col min="4" max="4" width="36.140625" style="41" customWidth="1"/>
    <col min="5" max="5" width="15.5703125" style="37" customWidth="1"/>
  </cols>
  <sheetData>
    <row r="1" spans="4:13" x14ac:dyDescent="0.25">
      <c r="D1" s="39"/>
    </row>
    <row r="2" spans="4:13" x14ac:dyDescent="0.25">
      <c r="D2" s="77" t="s">
        <v>143</v>
      </c>
      <c r="E2" s="77" t="s">
        <v>145</v>
      </c>
      <c r="F2" s="76" t="s">
        <v>178</v>
      </c>
      <c r="G2" s="76"/>
      <c r="H2" s="76"/>
    </row>
    <row r="3" spans="4:13" x14ac:dyDescent="0.25">
      <c r="D3" s="77"/>
      <c r="E3" s="77"/>
      <c r="F3" s="44" t="s">
        <v>147</v>
      </c>
      <c r="G3" s="45" t="s">
        <v>148</v>
      </c>
      <c r="H3" s="46" t="s">
        <v>149</v>
      </c>
      <c r="J3" s="44" t="s">
        <v>147</v>
      </c>
      <c r="K3" s="47" t="s">
        <v>148</v>
      </c>
      <c r="L3" s="46" t="s">
        <v>149</v>
      </c>
      <c r="M3" s="48" t="s">
        <v>146</v>
      </c>
    </row>
    <row r="4" spans="4:13" x14ac:dyDescent="0.25">
      <c r="D4" s="40" t="s">
        <v>135</v>
      </c>
      <c r="E4" s="38">
        <v>1</v>
      </c>
      <c r="F4" s="38">
        <v>1</v>
      </c>
      <c r="G4" s="38"/>
      <c r="H4" s="38"/>
      <c r="J4" s="50">
        <v>0.89</v>
      </c>
      <c r="K4" s="50">
        <v>0.11</v>
      </c>
      <c r="L4" s="50">
        <v>0</v>
      </c>
      <c r="M4" s="51">
        <f>SUM(J4:L4)</f>
        <v>1</v>
      </c>
    </row>
    <row r="5" spans="4:13" x14ac:dyDescent="0.25">
      <c r="D5" s="40" t="s">
        <v>131</v>
      </c>
      <c r="E5" s="38">
        <v>2</v>
      </c>
      <c r="F5" s="38">
        <v>1</v>
      </c>
      <c r="G5" s="38">
        <v>1</v>
      </c>
      <c r="H5" s="38"/>
      <c r="J5" s="49">
        <f>+J4/M4</f>
        <v>0.89</v>
      </c>
      <c r="K5" s="49">
        <f>+K4/M4</f>
        <v>0.11</v>
      </c>
      <c r="L5" s="49">
        <f>+L4/M4</f>
        <v>0</v>
      </c>
    </row>
    <row r="6" spans="4:13" x14ac:dyDescent="0.25">
      <c r="D6" s="40" t="s">
        <v>124</v>
      </c>
      <c r="E6" s="38">
        <v>2</v>
      </c>
      <c r="F6" s="38">
        <v>2</v>
      </c>
      <c r="G6" s="38"/>
      <c r="H6" s="38"/>
    </row>
    <row r="7" spans="4:13" x14ac:dyDescent="0.25">
      <c r="D7" s="40" t="s">
        <v>118</v>
      </c>
      <c r="E7" s="38">
        <v>1</v>
      </c>
      <c r="F7" s="38">
        <v>1</v>
      </c>
      <c r="G7" s="38"/>
      <c r="H7" s="38"/>
    </row>
    <row r="8" spans="4:13" x14ac:dyDescent="0.25">
      <c r="D8" s="40" t="s">
        <v>113</v>
      </c>
      <c r="E8" s="38">
        <v>2</v>
      </c>
      <c r="F8" s="38">
        <v>2</v>
      </c>
      <c r="G8" s="38"/>
      <c r="H8" s="38"/>
    </row>
    <row r="9" spans="4:13" x14ac:dyDescent="0.25">
      <c r="D9" s="40" t="s">
        <v>106</v>
      </c>
      <c r="E9" s="38">
        <v>5</v>
      </c>
      <c r="F9" s="38">
        <v>4</v>
      </c>
      <c r="G9" s="38">
        <v>1</v>
      </c>
      <c r="H9" s="38"/>
    </row>
    <row r="10" spans="4:13" x14ac:dyDescent="0.25">
      <c r="D10" s="40" t="s">
        <v>93</v>
      </c>
      <c r="E10" s="38">
        <v>1</v>
      </c>
      <c r="F10" s="38"/>
      <c r="G10" s="38">
        <v>1</v>
      </c>
      <c r="H10" s="38"/>
    </row>
    <row r="11" spans="4:13" ht="30.75" customHeight="1" x14ac:dyDescent="0.25">
      <c r="D11" s="40" t="s">
        <v>88</v>
      </c>
      <c r="E11" s="38">
        <v>1</v>
      </c>
      <c r="F11" s="38">
        <v>1</v>
      </c>
      <c r="G11" s="38"/>
      <c r="H11" s="38"/>
    </row>
    <row r="12" spans="4:13" x14ac:dyDescent="0.25">
      <c r="D12" s="40" t="s">
        <v>84</v>
      </c>
      <c r="E12" s="38">
        <v>3</v>
      </c>
      <c r="F12" s="38">
        <v>3</v>
      </c>
      <c r="G12" s="38"/>
      <c r="H12" s="38"/>
    </row>
    <row r="13" spans="4:13" x14ac:dyDescent="0.25">
      <c r="D13" s="40" t="s">
        <v>76</v>
      </c>
      <c r="E13" s="38">
        <v>4</v>
      </c>
      <c r="F13" s="38">
        <v>4</v>
      </c>
      <c r="G13" s="38"/>
      <c r="H13" s="38"/>
    </row>
    <row r="14" spans="4:13" x14ac:dyDescent="0.25">
      <c r="D14" s="40" t="s">
        <v>64</v>
      </c>
      <c r="E14" s="63">
        <v>7</v>
      </c>
      <c r="F14" s="38">
        <v>6</v>
      </c>
      <c r="G14" s="38">
        <v>1</v>
      </c>
      <c r="H14" s="38"/>
    </row>
    <row r="15" spans="4:13" x14ac:dyDescent="0.25">
      <c r="D15" s="40" t="s">
        <v>55</v>
      </c>
      <c r="E15" s="63">
        <v>2</v>
      </c>
      <c r="F15" s="38">
        <v>2</v>
      </c>
      <c r="G15" s="38">
        <v>0</v>
      </c>
      <c r="H15" s="38"/>
    </row>
    <row r="16" spans="4:13" x14ac:dyDescent="0.25">
      <c r="D16" s="40" t="s">
        <v>49</v>
      </c>
      <c r="E16" s="63">
        <v>4</v>
      </c>
      <c r="F16" s="38">
        <v>3</v>
      </c>
      <c r="G16" s="38">
        <v>1</v>
      </c>
      <c r="H16" s="38"/>
    </row>
    <row r="17" spans="4:8" ht="15" customHeight="1" x14ac:dyDescent="0.25">
      <c r="D17" s="40" t="s">
        <v>35</v>
      </c>
      <c r="E17" s="63">
        <v>1</v>
      </c>
      <c r="F17" s="38">
        <v>1</v>
      </c>
      <c r="G17" s="38"/>
      <c r="H17" s="38"/>
    </row>
    <row r="18" spans="4:8" x14ac:dyDescent="0.25">
      <c r="D18" s="40" t="s">
        <v>30</v>
      </c>
      <c r="E18" s="63">
        <v>2</v>
      </c>
      <c r="F18" s="38">
        <v>2</v>
      </c>
      <c r="G18" s="38"/>
      <c r="H18" s="38"/>
    </row>
    <row r="19" spans="4:8" x14ac:dyDescent="0.25">
      <c r="D19" s="40" t="s">
        <v>23</v>
      </c>
      <c r="E19" s="63">
        <v>4</v>
      </c>
      <c r="F19" s="38">
        <v>4</v>
      </c>
      <c r="G19" s="38">
        <v>0</v>
      </c>
      <c r="H19" s="38"/>
    </row>
    <row r="20" spans="4:8" x14ac:dyDescent="0.25">
      <c r="D20" s="40" t="s">
        <v>15</v>
      </c>
      <c r="E20" s="38">
        <v>3</v>
      </c>
      <c r="F20" s="38">
        <v>3</v>
      </c>
      <c r="G20" s="38"/>
      <c r="H20" s="38"/>
    </row>
    <row r="21" spans="4:8" ht="15" customHeight="1" x14ac:dyDescent="0.25">
      <c r="D21" s="40" t="s">
        <v>6</v>
      </c>
      <c r="E21" s="38">
        <v>2</v>
      </c>
      <c r="F21" s="38">
        <v>2</v>
      </c>
      <c r="G21" s="38"/>
      <c r="H21" s="38"/>
    </row>
    <row r="22" spans="4:8" x14ac:dyDescent="0.25">
      <c r="D22" s="43" t="s">
        <v>146</v>
      </c>
      <c r="E22" s="42">
        <f>SUM(E4:E21)</f>
        <v>47</v>
      </c>
      <c r="F22" s="42">
        <f>SUM(F4:F21)</f>
        <v>42</v>
      </c>
      <c r="G22" s="42">
        <f t="shared" ref="G22:H22" si="0">SUM(G4:G21)</f>
        <v>5</v>
      </c>
      <c r="H22" s="42">
        <f t="shared" si="0"/>
        <v>0</v>
      </c>
    </row>
    <row r="23" spans="4:8" x14ac:dyDescent="0.25">
      <c r="D23" s="39"/>
      <c r="E23" s="60"/>
      <c r="F23" s="49">
        <f>+F22/E22</f>
        <v>0.8936170212765957</v>
      </c>
      <c r="G23" s="49">
        <f>+G22/E22</f>
        <v>0.10638297872340426</v>
      </c>
      <c r="H23" s="49">
        <f>+H22/E22</f>
        <v>0</v>
      </c>
    </row>
    <row r="24" spans="4:8" x14ac:dyDescent="0.25">
      <c r="D24" s="39"/>
    </row>
    <row r="25" spans="4:8" x14ac:dyDescent="0.25">
      <c r="D25" s="39"/>
    </row>
    <row r="26" spans="4:8" x14ac:dyDescent="0.25">
      <c r="D26" s="5"/>
    </row>
    <row r="27" spans="4:8" x14ac:dyDescent="0.25">
      <c r="D27" s="5"/>
    </row>
    <row r="28" spans="4:8" x14ac:dyDescent="0.25">
      <c r="D28" s="39"/>
    </row>
    <row r="29" spans="4:8" x14ac:dyDescent="0.25">
      <c r="D29" s="39"/>
    </row>
  </sheetData>
  <mergeCells count="3">
    <mergeCell ref="F2:H2"/>
    <mergeCell ref="E2:E3"/>
    <mergeCell ref="D2:D3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 30062020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Osiris Viñas Manrique</dc:creator>
  <cp:lastModifiedBy>Carolina González M.</cp:lastModifiedBy>
  <dcterms:created xsi:type="dcterms:W3CDTF">2020-08-03T04:37:08Z</dcterms:created>
  <dcterms:modified xsi:type="dcterms:W3CDTF">2021-02-22T15:45:48Z</dcterms:modified>
</cp:coreProperties>
</file>